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15671\HCP\Documents\Anneli - att göra\Snättringe\"/>
    </mc:Choice>
  </mc:AlternateContent>
  <bookViews>
    <workbookView xWindow="0" yWindow="0" windowWidth="28800" windowHeight="14790" activeTab="1"/>
  </bookViews>
  <sheets>
    <sheet name="Lag och deltagare" sheetId="1" r:id="rId1"/>
    <sheet name="Uppgifter och poän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T2" i="2" s="1"/>
  <c r="B16" i="2"/>
  <c r="T16" i="2" s="1"/>
  <c r="B20" i="2"/>
  <c r="T20" i="2" s="1"/>
  <c r="B12" i="2"/>
  <c r="B11" i="2"/>
  <c r="T11" i="2" s="1"/>
  <c r="B10" i="2"/>
  <c r="T10" i="2" s="1"/>
  <c r="B17" i="2"/>
  <c r="B13" i="2"/>
  <c r="B6" i="2"/>
  <c r="T6" i="2" s="1"/>
  <c r="B9" i="2"/>
  <c r="T9" i="2" s="1"/>
  <c r="B8" i="2"/>
  <c r="T8" i="2" s="1"/>
  <c r="B15" i="2"/>
  <c r="T15" i="2" s="1"/>
  <c r="B14" i="2"/>
  <c r="T14" i="2" s="1"/>
  <c r="B19" i="2"/>
  <c r="T19" i="2" s="1"/>
  <c r="B5" i="2"/>
  <c r="B21" i="2"/>
  <c r="T21" i="2" s="1"/>
  <c r="B4" i="2"/>
  <c r="T4" i="2" s="1"/>
  <c r="B18" i="2"/>
  <c r="T18" i="2" s="1"/>
  <c r="B3" i="2"/>
  <c r="T3" i="2" s="1"/>
  <c r="B7" i="2"/>
  <c r="T7" i="2" s="1"/>
  <c r="C56" i="1" l="1"/>
  <c r="C85" i="1"/>
  <c r="C8" i="1"/>
  <c r="C88" i="1"/>
  <c r="C87" i="1"/>
  <c r="C73" i="1"/>
  <c r="C25" i="1"/>
  <c r="C86" i="1"/>
  <c r="C99" i="1"/>
  <c r="C97" i="1"/>
  <c r="C84" i="1"/>
  <c r="C83" i="1"/>
  <c r="C2" i="1"/>
  <c r="E2" i="1" s="1"/>
  <c r="C58" i="1"/>
  <c r="C59" i="1"/>
  <c r="C60" i="1"/>
  <c r="C57" i="1"/>
  <c r="C9" i="1"/>
  <c r="C55" i="1"/>
  <c r="C31" i="1"/>
  <c r="C54" i="1"/>
  <c r="C30" i="1"/>
  <c r="C22" i="1"/>
  <c r="C53" i="1"/>
  <c r="C29" i="1"/>
  <c r="C23" i="1"/>
  <c r="C7" i="1"/>
  <c r="C76" i="1"/>
  <c r="C28" i="1"/>
  <c r="C75" i="1"/>
  <c r="C27" i="1"/>
  <c r="C11" i="1"/>
  <c r="C98" i="1"/>
  <c r="C74" i="1"/>
  <c r="C26" i="1"/>
  <c r="C10" i="1"/>
  <c r="C32" i="1"/>
  <c r="C24" i="1"/>
  <c r="T13" i="2"/>
  <c r="C46" i="1" s="1"/>
  <c r="T5" i="2"/>
  <c r="T17" i="2"/>
  <c r="C37" i="1" s="1"/>
  <c r="T12" i="2"/>
  <c r="C16" i="1" s="1"/>
  <c r="C40" i="1" l="1"/>
  <c r="C38" i="1"/>
  <c r="C34" i="1"/>
  <c r="C66" i="1"/>
  <c r="C61" i="1"/>
  <c r="C71" i="1"/>
  <c r="C67" i="1"/>
  <c r="C69" i="1"/>
  <c r="C62" i="1"/>
  <c r="C3" i="1"/>
  <c r="C4" i="1"/>
  <c r="C36" i="1"/>
  <c r="C63" i="1"/>
  <c r="C70" i="1"/>
  <c r="C64" i="1"/>
  <c r="C5" i="1"/>
  <c r="C33" i="1"/>
  <c r="C35" i="1"/>
  <c r="C72" i="1"/>
  <c r="C68" i="1"/>
  <c r="C6" i="1"/>
  <c r="C65" i="1"/>
  <c r="C41" i="1"/>
  <c r="C39" i="1"/>
  <c r="C48" i="1"/>
  <c r="C45" i="1"/>
  <c r="C13" i="1"/>
  <c r="C47" i="1"/>
  <c r="C42" i="1"/>
  <c r="C12" i="1"/>
  <c r="C15" i="1"/>
  <c r="C14" i="1"/>
  <c r="C44" i="1"/>
  <c r="C43" i="1"/>
  <c r="E3" i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F2" i="1"/>
  <c r="G2" i="1" s="1"/>
</calcChain>
</file>

<file path=xl/sharedStrings.xml><?xml version="1.0" encoding="utf-8"?>
<sst xmlns="http://schemas.openxmlformats.org/spreadsheetml/2006/main" count="330" uniqueCount="210">
  <si>
    <t>Lagnamn</t>
  </si>
  <si>
    <t>Deltagarnamn</t>
  </si>
  <si>
    <t>Antal poäng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</si>
  <si>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</si>
  <si>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</si>
  <si>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</si>
  <si>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</si>
  <si>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</si>
  <si>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</si>
  <si>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</si>
  <si>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</si>
  <si>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</si>
  <si>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</si>
  <si>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Startuppdrag</t>
  </si>
  <si>
    <t>Facit</t>
  </si>
  <si>
    <t>Total lagpoäng</t>
  </si>
  <si>
    <r>
      <t xml:space="preserve">Uppgift 3 </t>
    </r>
    <r>
      <rPr>
        <b/>
        <sz val="11"/>
        <color theme="9"/>
        <rFont val="Calibri"/>
        <family val="2"/>
        <scheme val="minor"/>
      </rPr>
      <t>bonus</t>
    </r>
  </si>
  <si>
    <r>
      <t xml:space="preserve">Uppgift 5 </t>
    </r>
    <r>
      <rPr>
        <b/>
        <sz val="11"/>
        <color theme="9"/>
        <rFont val="Calibri"/>
        <family val="2"/>
        <scheme val="minor"/>
      </rPr>
      <t>bonus</t>
    </r>
  </si>
  <si>
    <r>
      <t xml:space="preserve">Uppgift 9 </t>
    </r>
    <r>
      <rPr>
        <b/>
        <sz val="11"/>
        <color theme="9"/>
        <rFont val="Calibri"/>
        <family val="2"/>
        <scheme val="minor"/>
      </rPr>
      <t>bonus</t>
    </r>
  </si>
  <si>
    <r>
      <t xml:space="preserve">Uppgift 10 </t>
    </r>
    <r>
      <rPr>
        <b/>
        <sz val="11"/>
        <color theme="9"/>
        <rFont val="Calibri"/>
        <family val="2"/>
        <scheme val="minor"/>
      </rPr>
      <t>bonus</t>
    </r>
  </si>
  <si>
    <t>Lekledare Leksson</t>
  </si>
  <si>
    <t>Lag 1</t>
  </si>
  <si>
    <t>Lottning av priser</t>
  </si>
  <si>
    <t>Antal lotter</t>
  </si>
  <si>
    <r>
      <t xml:space="preserve">Uppgift 2 </t>
    </r>
    <r>
      <rPr>
        <b/>
        <sz val="11"/>
        <color theme="9"/>
        <rFont val="Calibri"/>
        <family val="2"/>
        <scheme val="minor"/>
      </rPr>
      <t>bonus</t>
    </r>
  </si>
  <si>
    <t>Vinnare första pris</t>
  </si>
  <si>
    <t>Vinnare andra pris</t>
  </si>
  <si>
    <t>Vinnare tredje pris</t>
  </si>
  <si>
    <t>Hederspris 1</t>
  </si>
  <si>
    <t>Hederspris 2</t>
  </si>
  <si>
    <t>Hederspris 3</t>
  </si>
  <si>
    <t>Hederspris 4</t>
  </si>
  <si>
    <t>Hederspris 5</t>
  </si>
  <si>
    <t>Hederspris 6</t>
  </si>
  <si>
    <t>Hederspris 7</t>
  </si>
  <si>
    <t>Hederspris 8</t>
  </si>
  <si>
    <t>Hederspris 9</t>
  </si>
  <si>
    <t>Hederspris 10</t>
  </si>
  <si>
    <t>Lantzlaget</t>
  </si>
  <si>
    <t>Naturparkour</t>
  </si>
  <si>
    <t>Noel Hedman</t>
  </si>
  <si>
    <t>Kerstin Christie</t>
  </si>
  <si>
    <t>Thea Gelius</t>
  </si>
  <si>
    <t>Gustav Markhester</t>
  </si>
  <si>
    <t>Tjejerna och Mattias</t>
  </si>
  <si>
    <t>Jesper Lidmar</t>
  </si>
  <si>
    <t>Kristina Tedhamre</t>
  </si>
  <si>
    <t>Mattias Kallhauge</t>
  </si>
  <si>
    <t>Frida Hector</t>
  </si>
  <si>
    <t>Simon Hector</t>
  </si>
  <si>
    <t>Gustav Lidmar</t>
  </si>
  <si>
    <t>Martin Norrbom</t>
  </si>
  <si>
    <t>Isak Gelius</t>
  </si>
  <si>
    <t>Jakob Tedhamre</t>
  </si>
  <si>
    <t>Oskar Ekner</t>
  </si>
  <si>
    <t>Bamse och Gänget</t>
  </si>
  <si>
    <t>Vanja Remen</t>
  </si>
  <si>
    <t>Erika Remen</t>
  </si>
  <si>
    <t>Vilma Dyrelius</t>
  </si>
  <si>
    <t>Titti Sjöstrand</t>
  </si>
  <si>
    <t>Elin Abel</t>
  </si>
  <si>
    <t>Kantarell Jägarna</t>
  </si>
  <si>
    <t>Love Norell</t>
  </si>
  <si>
    <t>Harry Norell</t>
  </si>
  <si>
    <t>Vide Hrastinski</t>
  </si>
  <si>
    <t>Vidar Berg</t>
  </si>
  <si>
    <t>Hugo Abel</t>
  </si>
  <si>
    <t>Algot Sjöstrand</t>
  </si>
  <si>
    <t>Gubbröra</t>
  </si>
  <si>
    <t>Jim Christie</t>
  </si>
  <si>
    <t>Henry Remén</t>
  </si>
  <si>
    <t>Olle Sundblad</t>
  </si>
  <si>
    <t>Erik Dyrelius</t>
  </si>
  <si>
    <t>Jonas Sjöstrand</t>
  </si>
  <si>
    <t>Orienterarna</t>
  </si>
  <si>
    <t>Max Svahn</t>
  </si>
  <si>
    <t>Peter Svahn</t>
  </si>
  <si>
    <t>Alexander Sundblad</t>
  </si>
  <si>
    <t>Viggo Lidmar</t>
  </si>
  <si>
    <t>Viggo Abel</t>
  </si>
  <si>
    <t>Pelle Bjurling</t>
  </si>
  <si>
    <t>Ludvig Bjurling</t>
  </si>
  <si>
    <t>Johan Bjurling</t>
  </si>
  <si>
    <t>Erika Bjurling</t>
  </si>
  <si>
    <t>Sture Lantz</t>
  </si>
  <si>
    <t>Ulf Stridh</t>
  </si>
  <si>
    <t>Göran Nilsson</t>
  </si>
  <si>
    <t>Eva Nilsson</t>
  </si>
  <si>
    <t>Barbro Cederus</t>
  </si>
  <si>
    <t>Lars Cederus</t>
  </si>
  <si>
    <t>Lelle Bjursäter</t>
  </si>
  <si>
    <t>Elle</t>
  </si>
  <si>
    <t>Linnea Starienuis</t>
  </si>
  <si>
    <t>Lovisa Starenius</t>
  </si>
  <si>
    <t>Ellinor Starenius</t>
  </si>
  <si>
    <t>Elsa Lundqvist</t>
  </si>
  <si>
    <t>Fyrklövern</t>
  </si>
  <si>
    <t>Elin Svensson</t>
  </si>
  <si>
    <t>Hedda Sjöstrand</t>
  </si>
  <si>
    <t>Elise Hrastinski</t>
  </si>
  <si>
    <t>Eva Hanze</t>
  </si>
  <si>
    <t>Familjegänget</t>
  </si>
  <si>
    <t>Lilly Chytraeus</t>
  </si>
  <si>
    <t>Katarina Chytraeus</t>
  </si>
  <si>
    <t>Patrik Svensson</t>
  </si>
  <si>
    <t>Leo Chytraeus</t>
  </si>
  <si>
    <t>Medelåldern</t>
  </si>
  <si>
    <t>Fredrik Starenius</t>
  </si>
  <si>
    <t>Fredrik Boström</t>
  </si>
  <si>
    <t>Henrik Norell</t>
  </si>
  <si>
    <t>Sara Bern</t>
  </si>
  <si>
    <t>Mats Bern</t>
  </si>
  <si>
    <t>Torbjörn Eriksson</t>
  </si>
  <si>
    <t>Anders Schieche</t>
  </si>
  <si>
    <t>Las Gropas</t>
  </si>
  <si>
    <t>Brais Piniero</t>
  </si>
  <si>
    <t>Per Kallhauge</t>
  </si>
  <si>
    <t>Johan Lidmar</t>
  </si>
  <si>
    <t>Lucia Parga</t>
  </si>
  <si>
    <t>Joel Börjesson Eriksson</t>
  </si>
  <si>
    <t>Team Ingo Elit</t>
  </si>
  <si>
    <t>Ingemar Tedhamre</t>
  </si>
  <si>
    <t>Anneli Christie</t>
  </si>
  <si>
    <t>Anna Tedhamre</t>
  </si>
  <si>
    <t>Gunilla Kallhauge</t>
  </si>
  <si>
    <t>D45</t>
  </si>
  <si>
    <t>Karin Abel</t>
  </si>
  <si>
    <t>Mia Starenius</t>
  </si>
  <si>
    <t>Jörgen Hector</t>
  </si>
  <si>
    <t>Stina Boräng</t>
  </si>
  <si>
    <t>Annjeeli Lidmar</t>
  </si>
  <si>
    <t>Jenny Remén</t>
  </si>
  <si>
    <t>Vi och brudarna</t>
  </si>
  <si>
    <t>Alice Eggöy Markhester</t>
  </si>
  <si>
    <t>Louise Eggöy Markhester</t>
  </si>
  <si>
    <t>Fredrik Eggöy Markhester</t>
  </si>
  <si>
    <t>Elvin Hedman</t>
  </si>
  <si>
    <t>Karin Hedman</t>
  </si>
  <si>
    <t>Totti Hedman</t>
  </si>
  <si>
    <t>Citron</t>
  </si>
  <si>
    <t>Moa Äppelgran</t>
  </si>
  <si>
    <t>Mio Äppelgran</t>
  </si>
  <si>
    <t>Selma Äppelgran</t>
  </si>
  <si>
    <t>Patrik Äppelgran</t>
  </si>
  <si>
    <t>Ylva Nilsson</t>
  </si>
  <si>
    <t>Monica Fröjd</t>
  </si>
  <si>
    <t>Garnet Schindler</t>
  </si>
  <si>
    <t>Ulf Lindberg</t>
  </si>
  <si>
    <t>Perssonerna</t>
  </si>
  <si>
    <t>Anita Persson</t>
  </si>
  <si>
    <t>Sofia Persson</t>
  </si>
  <si>
    <t>Olof Persson</t>
  </si>
  <si>
    <t>BM</t>
  </si>
  <si>
    <t>Mira Wimmer</t>
  </si>
  <si>
    <t>Karin Wimmer</t>
  </si>
  <si>
    <t>Vanja Remén</t>
  </si>
  <si>
    <t>A = Fanta Lemon Zero Sugar</t>
  </si>
  <si>
    <t>B = Cuba Cola</t>
  </si>
  <si>
    <t>C = Loka Crush Päron</t>
  </si>
  <si>
    <t>D = Ramlösa Fläder Lime</t>
  </si>
  <si>
    <t>E = Ica Pärondryck Ciderkaraktär</t>
  </si>
  <si>
    <t>F = Fun Light Pink Lemonade</t>
  </si>
  <si>
    <t>A = 1998</t>
  </si>
  <si>
    <t>B = 2009</t>
  </si>
  <si>
    <t>C = 2005</t>
  </si>
  <si>
    <t>D = 2015</t>
  </si>
  <si>
    <t>E = 2011</t>
  </si>
  <si>
    <t>F = 1999</t>
  </si>
  <si>
    <t>Ordning vänster till höger: A, F, C, B, E, D</t>
  </si>
  <si>
    <r>
      <t>1 poäng</t>
    </r>
    <r>
      <rPr>
        <sz val="11"/>
        <color theme="1"/>
        <rFont val="Calibri"/>
        <family val="2"/>
        <scheme val="minor"/>
      </rPr>
      <t xml:space="preserve"> per korrekt gissad dryck</t>
    </r>
  </si>
  <si>
    <r>
      <t>1 poäng</t>
    </r>
    <r>
      <rPr>
        <sz val="11"/>
        <color theme="1"/>
        <rFont val="Calibri"/>
        <family val="2"/>
        <scheme val="minor"/>
      </rPr>
      <t xml:space="preserve"> per korrekt ordning på plagg</t>
    </r>
  </si>
  <si>
    <r>
      <t>3 poäng</t>
    </r>
    <r>
      <rPr>
        <sz val="11"/>
        <color theme="1"/>
        <rFont val="Calibri"/>
        <family val="2"/>
        <scheme val="minor"/>
      </rPr>
      <t xml:space="preserve"> för gestaltning där byggnaden kunde gissas</t>
    </r>
  </si>
  <si>
    <r>
      <t>2 bonuspoäng</t>
    </r>
    <r>
      <rPr>
        <sz val="11"/>
        <color theme="1"/>
        <rFont val="Calibri"/>
        <family val="2"/>
        <scheme val="minor"/>
      </rPr>
      <t xml:space="preserve"> för bästa gestaltning</t>
    </r>
  </si>
  <si>
    <t>Uppgift 3 - Gestlta byggnadsverk</t>
  </si>
  <si>
    <r>
      <rPr>
        <b/>
        <sz val="11"/>
        <color theme="1"/>
        <rFont val="Calibri"/>
        <family val="2"/>
        <scheme val="minor"/>
      </rPr>
      <t>1 bonuspoäng</t>
    </r>
    <r>
      <rPr>
        <sz val="11"/>
        <color theme="1"/>
        <rFont val="Calibri"/>
        <family val="2"/>
        <scheme val="minor"/>
      </rPr>
      <t xml:space="preserve"> per korrekt årtal per plagg</t>
    </r>
  </si>
  <si>
    <r>
      <t>1 poäng</t>
    </r>
    <r>
      <rPr>
        <sz val="11"/>
        <color theme="1"/>
        <rFont val="Calibri"/>
        <family val="2"/>
        <scheme val="minor"/>
      </rPr>
      <t xml:space="preserve"> per korrekt gissad plats </t>
    </r>
  </si>
  <si>
    <t>Facit:</t>
  </si>
  <si>
    <t>A = Kvarnsjön</t>
  </si>
  <si>
    <t>B = Flemingsberg</t>
  </si>
  <si>
    <t>C = Flemingsberg sprint</t>
  </si>
  <si>
    <t>D = Gömmaren</t>
  </si>
  <si>
    <t>E = Mörtsjön</t>
  </si>
  <si>
    <t>F = Gömmaren</t>
  </si>
  <si>
    <t>Uppgift 2  - Sortera tröjor</t>
  </si>
  <si>
    <t xml:space="preserve">Facit </t>
  </si>
  <si>
    <t>Uppgift 1 - Drycker</t>
  </si>
  <si>
    <t>Uppgift 4 - Matcha kartklipp</t>
  </si>
  <si>
    <t>Uppgift 5 - Fånga Simon på bild</t>
  </si>
  <si>
    <r>
      <t>2 bonuspoäng</t>
    </r>
    <r>
      <rPr>
        <sz val="11"/>
        <color theme="1"/>
        <rFont val="Calibri"/>
        <family val="2"/>
        <scheme val="minor"/>
      </rPr>
      <t xml:space="preserve"> för kortast avstånd</t>
    </r>
  </si>
  <si>
    <r>
      <t>3 poäng</t>
    </r>
    <r>
      <rPr>
        <sz val="11"/>
        <color theme="1"/>
        <rFont val="Calibri"/>
        <family val="2"/>
        <scheme val="minor"/>
      </rPr>
      <t xml:space="preserve"> för varje bild på Simon som han inte märkt har tagits</t>
    </r>
  </si>
  <si>
    <t>Uppgift 6 - Bygga högt</t>
  </si>
  <si>
    <r>
      <t>1 poäng</t>
    </r>
    <r>
      <rPr>
        <sz val="11"/>
        <color theme="1"/>
        <rFont val="Calibri"/>
        <family val="2"/>
        <scheme val="minor"/>
      </rPr>
      <t xml:space="preserve"> för deltagande</t>
    </r>
  </si>
  <si>
    <r>
      <t>3 poäng</t>
    </r>
    <r>
      <rPr>
        <sz val="11"/>
        <color theme="1"/>
        <rFont val="Calibri"/>
        <family val="2"/>
        <scheme val="minor"/>
      </rPr>
      <t xml:space="preserve"> om konstruktionen är högre än 50 cm</t>
    </r>
  </si>
  <si>
    <r>
      <t>6 poäng</t>
    </r>
    <r>
      <rPr>
        <sz val="11"/>
        <color theme="1"/>
        <rFont val="Calibri"/>
        <family val="2"/>
        <scheme val="minor"/>
      </rPr>
      <t xml:space="preserve"> om konstruktionen är högre än 1 m</t>
    </r>
  </si>
  <si>
    <t>Uppgift 7 - Få något att rulla</t>
  </si>
  <si>
    <r>
      <t>3 poäng</t>
    </r>
    <r>
      <rPr>
        <sz val="11"/>
        <color theme="1"/>
        <rFont val="Calibri"/>
        <family val="2"/>
        <scheme val="minor"/>
      </rPr>
      <t xml:space="preserve"> för film på rullande föremål</t>
    </r>
  </si>
  <si>
    <r>
      <t xml:space="preserve">Uppgift 7 </t>
    </r>
    <r>
      <rPr>
        <b/>
        <sz val="11"/>
        <color theme="9"/>
        <rFont val="Calibri"/>
        <family val="2"/>
        <scheme val="minor"/>
      </rPr>
      <t>bonus</t>
    </r>
  </si>
  <si>
    <r>
      <t xml:space="preserve">2 Bonuspoäng </t>
    </r>
    <r>
      <rPr>
        <sz val="11"/>
        <color theme="1"/>
        <rFont val="Calibri"/>
        <family val="2"/>
        <scheme val="minor"/>
      </rPr>
      <t>för längsta rull</t>
    </r>
  </si>
  <si>
    <t>Uppgift 8 - Matcha instagraminlägg</t>
  </si>
  <si>
    <t>Fråga 1 = F</t>
  </si>
  <si>
    <t>Fråga 2 = E</t>
  </si>
  <si>
    <t>Fråga 3 = B</t>
  </si>
  <si>
    <t>Fråga 4 = A</t>
  </si>
  <si>
    <t>Fråga 5 = C</t>
  </si>
  <si>
    <t>Fråga 6 = D</t>
  </si>
  <si>
    <r>
      <t>1 poäng</t>
    </r>
    <r>
      <rPr>
        <sz val="11"/>
        <color theme="1"/>
        <rFont val="Calibri"/>
        <family val="2"/>
        <scheme val="minor"/>
      </rPr>
      <t xml:space="preserve"> per korrekt gissat inlägg</t>
    </r>
  </si>
  <si>
    <t>Uppgift 9  - Skapa ett ord</t>
  </si>
  <si>
    <r>
      <t>1 poäng</t>
    </r>
    <r>
      <rPr>
        <sz val="11"/>
        <color theme="1"/>
        <rFont val="Calibri"/>
        <family val="2"/>
        <scheme val="minor"/>
      </rPr>
      <t xml:space="preserve"> per bokstav i det skapade ordet om ordet är ett riktigt ord</t>
    </r>
  </si>
  <si>
    <r>
      <t>2 bonuspoäng</t>
    </r>
    <r>
      <rPr>
        <sz val="11"/>
        <color theme="1"/>
        <rFont val="Calibri"/>
        <family val="2"/>
        <scheme val="minor"/>
      </rPr>
      <t xml:space="preserve"> för roligaste ord</t>
    </r>
  </si>
  <si>
    <t>Uppgift 10  - Rita en skärm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</si>
</sst>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1E1E1E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2" borderId="0" xfId="0" applyFill="1"/>
    <xf numFmtId="0" fontId="0" fillId="3" borderId="0" xfId="0" applyFill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91" workbookViewId="0">
      <selection activeCell="D11" sqref="D11"/>
    </sheetView>
  </sheetViews>
  <sheetFormatPr defaultRowHeight="15" x14ac:dyDescent="0.25"/>
  <cols>
    <col min="1" max="1" width="20.42578125" customWidth="1"/>
    <col min="2" max="2" width="29.5703125" customWidth="1"/>
    <col min="3" max="3" width="11" bestFit="1" customWidth="1"/>
    <col min="4" max="4" width="11" customWidth="1"/>
    <col min="5" max="5" width="13" bestFit="1" customWidth="1"/>
    <col min="6" max="6" width="10.42578125" bestFit="1" customWidth="1"/>
    <col min="7" max="7" width="18.140625" customWidth="1"/>
    <col min="8" max="8" width="12.140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/>
      <c r="E1" s="1"/>
      <c r="F1" s="1" t="s">
        <v>23</v>
      </c>
      <c r="G1" s="1" t="s">
        <v>22</v>
      </c>
      <c r="I1" s="1"/>
    </row>
    <row r="2" spans="1:10" x14ac:dyDescent="0.25">
      <c r="A2" t="s">
        <v>14</v>
      </c>
      <c r="B2" t="s">
        <v>20</v>
      </c>
      <c r="C2">
        <f>LOOKUP(A2,'Uppgifter och poäng'!A$7:A$21,'Uppgifter och poäng'!T$7:T$21)</f>
        <v>74</v>
      </c>
      <c r="E2">
        <f>E1+C2</f>
        <v>74</v>
      </c>
      <c r="F2">
        <f>SUM(C2:C207)</f>
        <v>3647.5</v>
      </c>
      <c r="G2" s="6">
        <f ca="1">INT(RAND()*(F2-1)+1)</f>
        <v>720</v>
      </c>
    </row>
    <row r="3" spans="1:10" x14ac:dyDescent="0.25">
      <c r="A3" t="s">
        <v>39</v>
      </c>
      <c r="B3" t="s">
        <v>40</v>
      </c>
      <c r="C3">
        <f>LOOKUP(A3,'Uppgifter och poäng'!A$7:A$21,'Uppgifter och poäng'!T$7:T$21)</f>
        <v>20</v>
      </c>
      <c r="E3">
        <f>E2+C3</f>
        <v>94</v>
      </c>
    </row>
    <row r="4" spans="1:10" ht="15.75" thickBot="1" x14ac:dyDescent="0.3">
      <c r="A4" t="s">
        <v>39</v>
      </c>
      <c r="B4" t="s">
        <v>41</v>
      </c>
      <c r="C4">
        <f>LOOKUP(A4,'Uppgifter och poäng'!A$7:A$21,'Uppgifter och poäng'!T$7:T$21)</f>
        <v>20</v>
      </c>
      <c r="E4">
        <f t="shared" ref="E4:E67" si="0">E3+C4</f>
        <v>114</v>
      </c>
    </row>
    <row r="5" spans="1:10" x14ac:dyDescent="0.25">
      <c r="A5" t="s">
        <v>39</v>
      </c>
      <c r="B5" t="s">
        <v>42</v>
      </c>
      <c r="C5">
        <f>LOOKUP(A5,'Uppgifter och poäng'!A$7:A$21,'Uppgifter och poäng'!T$7:T$21)</f>
        <v>20</v>
      </c>
      <c r="E5">
        <f t="shared" si="0"/>
        <v>134</v>
      </c>
      <c r="G5" s="7" t="s">
        <v>25</v>
      </c>
    </row>
    <row r="6" spans="1:10" ht="15.75" thickBot="1" x14ac:dyDescent="0.3">
      <c r="A6" t="s">
        <v>39</v>
      </c>
      <c r="B6" t="s">
        <v>43</v>
      </c>
      <c r="C6">
        <f>LOOKUP(A6,'Uppgifter och poäng'!A$7:A$21,'Uppgifter och poäng'!T$7:T$21)</f>
        <v>20</v>
      </c>
      <c r="E6">
        <f t="shared" si="0"/>
        <v>154</v>
      </c>
      <c r="G6" s="8" t="s">
        <v>128</v>
      </c>
    </row>
    <row r="7" spans="1:10" x14ac:dyDescent="0.25">
      <c r="A7" s="15" t="s">
        <v>44</v>
      </c>
      <c r="B7" s="15" t="s">
        <v>45</v>
      </c>
      <c r="C7" s="15">
        <f>LOOKUP(A7,'Uppgifter och poäng'!A$7:A$21,'Uppgifter och poäng'!T$7:T$21)</f>
        <v>57</v>
      </c>
      <c r="E7">
        <f t="shared" si="0"/>
        <v>211</v>
      </c>
      <c r="G7" s="7" t="s">
        <v>26</v>
      </c>
    </row>
    <row r="8" spans="1:10" ht="15.75" thickBot="1" x14ac:dyDescent="0.3">
      <c r="A8" s="15" t="s">
        <v>44</v>
      </c>
      <c r="B8" s="15" t="s">
        <v>46</v>
      </c>
      <c r="C8" s="15">
        <f>LOOKUP(A8,'Uppgifter och poäng'!A$7:A$21,'Uppgifter och poäng'!T$7:T$21)</f>
        <v>57</v>
      </c>
      <c r="E8">
        <f t="shared" si="0"/>
        <v>268</v>
      </c>
      <c r="G8" s="9" t="s">
        <v>41</v>
      </c>
    </row>
    <row r="9" spans="1:10" x14ac:dyDescent="0.25">
      <c r="A9" s="15" t="s">
        <v>44</v>
      </c>
      <c r="B9" s="15" t="s">
        <v>47</v>
      </c>
      <c r="C9" s="15">
        <f>LOOKUP(A9,'Uppgifter och poäng'!A$7:A$21,'Uppgifter och poäng'!T$7:T$21)</f>
        <v>57</v>
      </c>
      <c r="E9">
        <f t="shared" si="0"/>
        <v>325</v>
      </c>
      <c r="G9" s="7" t="s">
        <v>27</v>
      </c>
    </row>
    <row r="10" spans="1:10" ht="15.75" thickBot="1" x14ac:dyDescent="0.3">
      <c r="A10" s="15" t="s">
        <v>44</v>
      </c>
      <c r="B10" s="15" t="s">
        <v>48</v>
      </c>
      <c r="C10" s="15">
        <f>LOOKUP(A10,'Uppgifter och poäng'!A$7:A$21,'Uppgifter och poäng'!T$7:T$21)</f>
        <v>57</v>
      </c>
      <c r="E10">
        <f t="shared" si="0"/>
        <v>382</v>
      </c>
      <c r="G10" s="9" t="s">
        <v>147</v>
      </c>
    </row>
    <row r="11" spans="1:10" x14ac:dyDescent="0.25">
      <c r="A11" s="15" t="s">
        <v>44</v>
      </c>
      <c r="B11" s="15" t="s">
        <v>49</v>
      </c>
      <c r="C11" s="15">
        <f>LOOKUP(A11,'Uppgifter och poäng'!A$7:A$21,'Uppgifter och poäng'!T$7:T$21)</f>
        <v>57</v>
      </c>
      <c r="E11">
        <f t="shared" si="0"/>
        <v>439</v>
      </c>
      <c r="G11" s="7" t="s">
        <v>28</v>
      </c>
    </row>
    <row r="12" spans="1:10" ht="15.75" thickBot="1" x14ac:dyDescent="0.3">
      <c r="A12" t="s">
        <v>21</v>
      </c>
      <c r="B12" t="s">
        <v>50</v>
      </c>
      <c r="C12">
        <f>LOOKUP(A12,'Uppgifter och poäng'!A$7:A$21,'Uppgifter och poäng'!T$7:T$21)</f>
        <v>30.5</v>
      </c>
      <c r="E12">
        <f t="shared" si="0"/>
        <v>469.5</v>
      </c>
      <c r="G12" s="8" t="s">
        <v>83</v>
      </c>
    </row>
    <row r="13" spans="1:10" x14ac:dyDescent="0.25">
      <c r="A13" t="s">
        <v>21</v>
      </c>
      <c r="B13" t="s">
        <v>51</v>
      </c>
      <c r="C13">
        <f>LOOKUP(A13,'Uppgifter och poäng'!A$7:A$21,'Uppgifter och poäng'!T$7:T$21)</f>
        <v>30.5</v>
      </c>
      <c r="E13">
        <f t="shared" si="0"/>
        <v>500</v>
      </c>
      <c r="G13" s="10" t="s">
        <v>29</v>
      </c>
    </row>
    <row r="14" spans="1:10" ht="15.75" thickBot="1" x14ac:dyDescent="0.3">
      <c r="A14" t="s">
        <v>21</v>
      </c>
      <c r="B14" t="s">
        <v>52</v>
      </c>
      <c r="C14">
        <f>LOOKUP(A14,'Uppgifter och poäng'!A$7:A$21,'Uppgifter och poäng'!T$7:T$21)</f>
        <v>30.5</v>
      </c>
      <c r="E14">
        <f t="shared" si="0"/>
        <v>530.5</v>
      </c>
      <c r="G14" s="9" t="s">
        <v>145</v>
      </c>
    </row>
    <row r="15" spans="1:10" x14ac:dyDescent="0.25">
      <c r="A15" t="s">
        <v>21</v>
      </c>
      <c r="B15" t="s">
        <v>53</v>
      </c>
      <c r="C15">
        <f>LOOKUP(A15,'Uppgifter och poäng'!A$7:A$21,'Uppgifter och poäng'!T$7:T$21)</f>
        <v>30.5</v>
      </c>
      <c r="E15">
        <f t="shared" si="0"/>
        <v>561</v>
      </c>
      <c r="G15" s="7" t="s">
        <v>30</v>
      </c>
      <c r="I15">
        <v>1</v>
      </c>
      <c r="J15" t="s">
        <v>55</v>
      </c>
    </row>
    <row r="16" spans="1:10" ht="15.75" thickBot="1" x14ac:dyDescent="0.3">
      <c r="A16" t="s">
        <v>21</v>
      </c>
      <c r="B16" t="s">
        <v>54</v>
      </c>
      <c r="C16">
        <f>LOOKUP(A16,'Uppgifter och poäng'!A$7:A$21,'Uppgifter och poäng'!T$7:T$21)</f>
        <v>30.5</v>
      </c>
      <c r="E16">
        <f t="shared" si="0"/>
        <v>591.5</v>
      </c>
      <c r="G16" s="8" t="s">
        <v>80</v>
      </c>
      <c r="I16">
        <v>2</v>
      </c>
      <c r="J16" t="s">
        <v>91</v>
      </c>
    </row>
    <row r="17" spans="1:10" x14ac:dyDescent="0.25">
      <c r="A17" t="s">
        <v>55</v>
      </c>
      <c r="B17" t="s">
        <v>56</v>
      </c>
      <c r="C17">
        <v>24</v>
      </c>
      <c r="E17">
        <f t="shared" si="0"/>
        <v>615.5</v>
      </c>
      <c r="G17" s="10" t="s">
        <v>31</v>
      </c>
      <c r="I17">
        <v>3</v>
      </c>
      <c r="J17" t="s">
        <v>125</v>
      </c>
    </row>
    <row r="18" spans="1:10" ht="15.75" thickBot="1" x14ac:dyDescent="0.3">
      <c r="A18" t="s">
        <v>55</v>
      </c>
      <c r="B18" t="s">
        <v>57</v>
      </c>
      <c r="C18">
        <v>24</v>
      </c>
      <c r="E18">
        <f t="shared" si="0"/>
        <v>639.5</v>
      </c>
      <c r="G18" s="9" t="s">
        <v>77</v>
      </c>
      <c r="I18">
        <v>4</v>
      </c>
      <c r="J18" t="s">
        <v>139</v>
      </c>
    </row>
    <row r="19" spans="1:10" x14ac:dyDescent="0.25">
      <c r="A19" t="s">
        <v>55</v>
      </c>
      <c r="B19" t="s">
        <v>58</v>
      </c>
      <c r="C19">
        <v>24</v>
      </c>
      <c r="E19">
        <f t="shared" si="0"/>
        <v>663.5</v>
      </c>
      <c r="G19" s="7" t="s">
        <v>32</v>
      </c>
      <c r="I19">
        <v>5</v>
      </c>
      <c r="J19" t="s">
        <v>152</v>
      </c>
    </row>
    <row r="20" spans="1:10" ht="15.75" thickBot="1" x14ac:dyDescent="0.3">
      <c r="A20" t="s">
        <v>55</v>
      </c>
      <c r="B20" t="s">
        <v>59</v>
      </c>
      <c r="C20">
        <v>24</v>
      </c>
      <c r="E20">
        <f t="shared" si="0"/>
        <v>687.5</v>
      </c>
      <c r="G20" s="8" t="s">
        <v>111</v>
      </c>
    </row>
    <row r="21" spans="1:10" x14ac:dyDescent="0.25">
      <c r="A21" t="s">
        <v>55</v>
      </c>
      <c r="B21" t="s">
        <v>60</v>
      </c>
      <c r="C21">
        <v>24</v>
      </c>
      <c r="E21">
        <f t="shared" si="0"/>
        <v>711.5</v>
      </c>
      <c r="G21" s="10" t="s">
        <v>33</v>
      </c>
    </row>
    <row r="22" spans="1:10" ht="15.75" thickBot="1" x14ac:dyDescent="0.3">
      <c r="A22" t="s">
        <v>61</v>
      </c>
      <c r="B22" t="s">
        <v>62</v>
      </c>
      <c r="C22">
        <f>LOOKUP(A22,'Uppgifter och poäng'!A$7:A$21,'Uppgifter och poäng'!T$7:T$21)</f>
        <v>43</v>
      </c>
      <c r="E22">
        <f t="shared" si="0"/>
        <v>754.5</v>
      </c>
      <c r="G22" s="9" t="s">
        <v>75</v>
      </c>
    </row>
    <row r="23" spans="1:10" x14ac:dyDescent="0.25">
      <c r="A23" t="s">
        <v>61</v>
      </c>
      <c r="B23" t="s">
        <v>63</v>
      </c>
      <c r="C23">
        <f>LOOKUP(A23,'Uppgifter och poäng'!A$7:A$21,'Uppgifter och poäng'!T$7:T$21)</f>
        <v>43</v>
      </c>
      <c r="E23">
        <f t="shared" si="0"/>
        <v>797.5</v>
      </c>
      <c r="G23" s="7" t="s">
        <v>34</v>
      </c>
    </row>
    <row r="24" spans="1:10" ht="15.75" thickBot="1" x14ac:dyDescent="0.3">
      <c r="A24" t="s">
        <v>61</v>
      </c>
      <c r="B24" t="s">
        <v>64</v>
      </c>
      <c r="C24">
        <f>LOOKUP(A24,'Uppgifter och poäng'!A$7:A$21,'Uppgifter och poäng'!T$7:T$21)</f>
        <v>43</v>
      </c>
      <c r="E24">
        <f t="shared" si="0"/>
        <v>840.5</v>
      </c>
      <c r="G24" s="8" t="s">
        <v>78</v>
      </c>
    </row>
    <row r="25" spans="1:10" x14ac:dyDescent="0.25">
      <c r="A25" t="s">
        <v>61</v>
      </c>
      <c r="B25" t="s">
        <v>65</v>
      </c>
      <c r="C25">
        <f>LOOKUP(A25,'Uppgifter och poäng'!A$7:A$21,'Uppgifter och poäng'!T$7:T$21)</f>
        <v>43</v>
      </c>
      <c r="E25">
        <f t="shared" si="0"/>
        <v>883.5</v>
      </c>
      <c r="G25" s="10" t="s">
        <v>35</v>
      </c>
    </row>
    <row r="26" spans="1:10" ht="15.75" thickBot="1" x14ac:dyDescent="0.3">
      <c r="A26" t="s">
        <v>61</v>
      </c>
      <c r="B26" t="s">
        <v>66</v>
      </c>
      <c r="C26">
        <f>LOOKUP(A26,'Uppgifter och poäng'!A$7:A$21,'Uppgifter och poäng'!T$7:T$21)</f>
        <v>43</v>
      </c>
      <c r="E26">
        <f t="shared" si="0"/>
        <v>926.5</v>
      </c>
      <c r="G26" s="9" t="s">
        <v>59</v>
      </c>
    </row>
    <row r="27" spans="1:10" x14ac:dyDescent="0.25">
      <c r="A27" t="s">
        <v>61</v>
      </c>
      <c r="B27" t="s">
        <v>67</v>
      </c>
      <c r="C27">
        <f>LOOKUP(A27,'Uppgifter och poäng'!A$7:A$21,'Uppgifter och poäng'!T$7:T$21)</f>
        <v>43</v>
      </c>
      <c r="E27">
        <f t="shared" si="0"/>
        <v>969.5</v>
      </c>
      <c r="G27" s="7" t="s">
        <v>36</v>
      </c>
    </row>
    <row r="28" spans="1:10" ht="15.75" thickBot="1" x14ac:dyDescent="0.3">
      <c r="A28" t="s">
        <v>68</v>
      </c>
      <c r="B28" t="s">
        <v>69</v>
      </c>
      <c r="C28">
        <f>LOOKUP(A28,'Uppgifter och poäng'!A$7:A$21,'Uppgifter och poäng'!T$7:T$21)</f>
        <v>41</v>
      </c>
      <c r="E28">
        <f t="shared" si="0"/>
        <v>1010.5</v>
      </c>
      <c r="G28" s="8" t="s">
        <v>76</v>
      </c>
    </row>
    <row r="29" spans="1:10" x14ac:dyDescent="0.25">
      <c r="A29" t="s">
        <v>68</v>
      </c>
      <c r="B29" t="s">
        <v>70</v>
      </c>
      <c r="C29">
        <f>LOOKUP(A29,'Uppgifter och poäng'!A$7:A$21,'Uppgifter och poäng'!T$7:T$21)</f>
        <v>41</v>
      </c>
      <c r="E29">
        <f t="shared" si="0"/>
        <v>1051.5</v>
      </c>
      <c r="G29" s="10" t="s">
        <v>37</v>
      </c>
    </row>
    <row r="30" spans="1:10" ht="15.75" thickBot="1" x14ac:dyDescent="0.3">
      <c r="A30" t="s">
        <v>68</v>
      </c>
      <c r="B30" t="s">
        <v>71</v>
      </c>
      <c r="C30">
        <f>LOOKUP(A30,'Uppgifter och poäng'!A$7:A$21,'Uppgifter och poäng'!T$7:T$21)</f>
        <v>41</v>
      </c>
      <c r="E30">
        <f t="shared" si="0"/>
        <v>1092.5</v>
      </c>
      <c r="G30" s="8" t="s">
        <v>155</v>
      </c>
    </row>
    <row r="31" spans="1:10" x14ac:dyDescent="0.25">
      <c r="A31" t="s">
        <v>68</v>
      </c>
      <c r="B31" t="s">
        <v>72</v>
      </c>
      <c r="C31">
        <f>LOOKUP(A31,'Uppgifter och poäng'!A$7:A$21,'Uppgifter och poäng'!T$7:T$21)</f>
        <v>41</v>
      </c>
      <c r="E31">
        <f t="shared" si="0"/>
        <v>1133.5</v>
      </c>
    </row>
    <row r="32" spans="1:10" x14ac:dyDescent="0.25">
      <c r="A32" t="s">
        <v>68</v>
      </c>
      <c r="B32" t="s">
        <v>73</v>
      </c>
      <c r="C32">
        <f>LOOKUP(A32,'Uppgifter och poäng'!A$7:A$21,'Uppgifter och poäng'!T$7:T$21)</f>
        <v>41</v>
      </c>
      <c r="E32">
        <f t="shared" si="0"/>
        <v>1174.5</v>
      </c>
    </row>
    <row r="33" spans="1:5" x14ac:dyDescent="0.25">
      <c r="A33" t="s">
        <v>74</v>
      </c>
      <c r="B33" t="s">
        <v>75</v>
      </c>
      <c r="C33">
        <f>LOOKUP(A33,'Uppgifter och poäng'!A$7:A$21,'Uppgifter och poäng'!T$7:T$21)</f>
        <v>45</v>
      </c>
      <c r="E33">
        <f t="shared" si="0"/>
        <v>1219.5</v>
      </c>
    </row>
    <row r="34" spans="1:5" x14ac:dyDescent="0.25">
      <c r="A34" t="s">
        <v>74</v>
      </c>
      <c r="B34" t="s">
        <v>76</v>
      </c>
      <c r="C34">
        <f>LOOKUP(A34,'Uppgifter och poäng'!A$7:A$21,'Uppgifter och poäng'!T$7:T$21)</f>
        <v>45</v>
      </c>
      <c r="E34">
        <f t="shared" si="0"/>
        <v>1264.5</v>
      </c>
    </row>
    <row r="35" spans="1:5" x14ac:dyDescent="0.25">
      <c r="A35" t="s">
        <v>74</v>
      </c>
      <c r="B35" t="s">
        <v>77</v>
      </c>
      <c r="C35">
        <f>LOOKUP(A35,'Uppgifter och poäng'!A$7:A$21,'Uppgifter och poäng'!T$7:T$21)</f>
        <v>45</v>
      </c>
      <c r="E35">
        <f t="shared" si="0"/>
        <v>1309.5</v>
      </c>
    </row>
    <row r="36" spans="1:5" x14ac:dyDescent="0.25">
      <c r="A36" t="s">
        <v>74</v>
      </c>
      <c r="B36" t="s">
        <v>78</v>
      </c>
      <c r="C36">
        <f>LOOKUP(A36,'Uppgifter och poäng'!A$7:A$21,'Uppgifter och poäng'!T$7:T$21)</f>
        <v>45</v>
      </c>
      <c r="E36">
        <f t="shared" si="0"/>
        <v>1354.5</v>
      </c>
    </row>
    <row r="37" spans="1:5" x14ac:dyDescent="0.25">
      <c r="A37" t="s">
        <v>74</v>
      </c>
      <c r="B37" t="s">
        <v>79</v>
      </c>
      <c r="C37">
        <f>LOOKUP(A37,'Uppgifter och poäng'!A$7:A$21,'Uppgifter och poäng'!T$7:T$21)</f>
        <v>45</v>
      </c>
      <c r="E37">
        <f t="shared" si="0"/>
        <v>1399.5</v>
      </c>
    </row>
    <row r="38" spans="1:5" x14ac:dyDescent="0.25">
      <c r="A38" t="s">
        <v>74</v>
      </c>
      <c r="B38" t="s">
        <v>80</v>
      </c>
      <c r="C38">
        <f>LOOKUP(A38,'Uppgifter och poäng'!A$7:A$21,'Uppgifter och poäng'!T$7:T$21)</f>
        <v>45</v>
      </c>
      <c r="E38">
        <f t="shared" si="0"/>
        <v>1444.5</v>
      </c>
    </row>
    <row r="39" spans="1:5" x14ac:dyDescent="0.25">
      <c r="A39" t="s">
        <v>74</v>
      </c>
      <c r="B39" t="s">
        <v>81</v>
      </c>
      <c r="C39">
        <f>LOOKUP(A39,'Uppgifter och poäng'!A$7:A$21,'Uppgifter och poäng'!T$7:T$21)</f>
        <v>45</v>
      </c>
      <c r="E39">
        <f t="shared" si="0"/>
        <v>1489.5</v>
      </c>
    </row>
    <row r="40" spans="1:5" x14ac:dyDescent="0.25">
      <c r="A40" t="s">
        <v>74</v>
      </c>
      <c r="B40" t="s">
        <v>82</v>
      </c>
      <c r="C40">
        <f>LOOKUP(A40,'Uppgifter och poäng'!A$7:A$21,'Uppgifter och poäng'!T$7:T$21)</f>
        <v>45</v>
      </c>
      <c r="E40">
        <f t="shared" si="0"/>
        <v>1534.5</v>
      </c>
    </row>
    <row r="41" spans="1:5" x14ac:dyDescent="0.25">
      <c r="A41" t="s">
        <v>74</v>
      </c>
      <c r="B41" t="s">
        <v>83</v>
      </c>
      <c r="C41">
        <f>LOOKUP(A41,'Uppgifter och poäng'!A$7:A$21,'Uppgifter och poäng'!T$7:T$21)</f>
        <v>45</v>
      </c>
      <c r="E41">
        <f t="shared" si="0"/>
        <v>1579.5</v>
      </c>
    </row>
    <row r="42" spans="1:5" x14ac:dyDescent="0.25">
      <c r="A42" t="s">
        <v>38</v>
      </c>
      <c r="B42" t="s">
        <v>84</v>
      </c>
      <c r="C42">
        <f>LOOKUP(A42,'Uppgifter och poäng'!A$7:A$21,'Uppgifter och poäng'!T$7:T$21)</f>
        <v>33.5</v>
      </c>
      <c r="E42">
        <f t="shared" si="0"/>
        <v>1613</v>
      </c>
    </row>
    <row r="43" spans="1:5" x14ac:dyDescent="0.25">
      <c r="A43" t="s">
        <v>38</v>
      </c>
      <c r="B43" t="s">
        <v>85</v>
      </c>
      <c r="C43">
        <f>LOOKUP(A43,'Uppgifter och poäng'!A$7:A$21,'Uppgifter och poäng'!T$7:T$21)</f>
        <v>33.5</v>
      </c>
      <c r="E43">
        <f t="shared" si="0"/>
        <v>1646.5</v>
      </c>
    </row>
    <row r="44" spans="1:5" x14ac:dyDescent="0.25">
      <c r="A44" t="s">
        <v>38</v>
      </c>
      <c r="B44" t="s">
        <v>86</v>
      </c>
      <c r="C44">
        <f>LOOKUP(A44,'Uppgifter och poäng'!A$7:A$21,'Uppgifter och poäng'!T$7:T$21)</f>
        <v>33.5</v>
      </c>
      <c r="E44">
        <f t="shared" si="0"/>
        <v>1680</v>
      </c>
    </row>
    <row r="45" spans="1:5" x14ac:dyDescent="0.25">
      <c r="A45" t="s">
        <v>38</v>
      </c>
      <c r="B45" t="s">
        <v>87</v>
      </c>
      <c r="C45">
        <f>LOOKUP(A45,'Uppgifter och poäng'!A$7:A$21,'Uppgifter och poäng'!T$7:T$21)</f>
        <v>33.5</v>
      </c>
      <c r="E45">
        <f t="shared" si="0"/>
        <v>1713.5</v>
      </c>
    </row>
    <row r="46" spans="1:5" x14ac:dyDescent="0.25">
      <c r="A46" t="s">
        <v>38</v>
      </c>
      <c r="B46" t="s">
        <v>88</v>
      </c>
      <c r="C46">
        <f>LOOKUP(A46,'Uppgifter och poäng'!A$7:A$21,'Uppgifter och poäng'!T$7:T$21)</f>
        <v>33.5</v>
      </c>
      <c r="E46">
        <f t="shared" si="0"/>
        <v>1747</v>
      </c>
    </row>
    <row r="47" spans="1:5" x14ac:dyDescent="0.25">
      <c r="A47" t="s">
        <v>38</v>
      </c>
      <c r="B47" t="s">
        <v>89</v>
      </c>
      <c r="C47">
        <f>LOOKUP(A47,'Uppgifter och poäng'!A$7:A$21,'Uppgifter och poäng'!T$7:T$21)</f>
        <v>33.5</v>
      </c>
      <c r="E47">
        <f t="shared" si="0"/>
        <v>1780.5</v>
      </c>
    </row>
    <row r="48" spans="1:5" x14ac:dyDescent="0.25">
      <c r="A48" t="s">
        <v>38</v>
      </c>
      <c r="B48" t="s">
        <v>90</v>
      </c>
      <c r="C48">
        <f>LOOKUP(A48,'Uppgifter och poäng'!A$7:A$21,'Uppgifter och poäng'!T$7:T$21)</f>
        <v>33.5</v>
      </c>
      <c r="E48">
        <f t="shared" si="0"/>
        <v>1814</v>
      </c>
    </row>
    <row r="49" spans="1:5" x14ac:dyDescent="0.25">
      <c r="A49" t="s">
        <v>91</v>
      </c>
      <c r="B49" t="s">
        <v>92</v>
      </c>
      <c r="C49">
        <v>19</v>
      </c>
      <c r="E49">
        <f t="shared" si="0"/>
        <v>1833</v>
      </c>
    </row>
    <row r="50" spans="1:5" x14ac:dyDescent="0.25">
      <c r="A50" t="s">
        <v>91</v>
      </c>
      <c r="B50" t="s">
        <v>93</v>
      </c>
      <c r="C50">
        <v>19</v>
      </c>
      <c r="E50">
        <f t="shared" si="0"/>
        <v>1852</v>
      </c>
    </row>
    <row r="51" spans="1:5" x14ac:dyDescent="0.25">
      <c r="A51" t="s">
        <v>91</v>
      </c>
      <c r="B51" t="s">
        <v>94</v>
      </c>
      <c r="C51">
        <v>19</v>
      </c>
      <c r="E51">
        <f t="shared" si="0"/>
        <v>1871</v>
      </c>
    </row>
    <row r="52" spans="1:5" x14ac:dyDescent="0.25">
      <c r="A52" t="s">
        <v>91</v>
      </c>
      <c r="B52" t="s">
        <v>95</v>
      </c>
      <c r="C52">
        <v>19</v>
      </c>
      <c r="E52">
        <f t="shared" si="0"/>
        <v>1890</v>
      </c>
    </row>
    <row r="53" spans="1:5" x14ac:dyDescent="0.25">
      <c r="A53" t="s">
        <v>96</v>
      </c>
      <c r="B53" t="s">
        <v>97</v>
      </c>
      <c r="C53">
        <f>LOOKUP(A53,'Uppgifter och poäng'!A$7:A$21,'Uppgifter och poäng'!T$7:T$21)</f>
        <v>46.5</v>
      </c>
      <c r="E53">
        <f t="shared" si="0"/>
        <v>1936.5</v>
      </c>
    </row>
    <row r="54" spans="1:5" x14ac:dyDescent="0.25">
      <c r="A54" t="s">
        <v>96</v>
      </c>
      <c r="B54" t="s">
        <v>98</v>
      </c>
      <c r="C54">
        <f>LOOKUP(A54,'Uppgifter och poäng'!A$7:A$21,'Uppgifter och poäng'!T$7:T$21)</f>
        <v>46.5</v>
      </c>
      <c r="E54">
        <f t="shared" si="0"/>
        <v>1983</v>
      </c>
    </row>
    <row r="55" spans="1:5" x14ac:dyDescent="0.25">
      <c r="A55" t="s">
        <v>96</v>
      </c>
      <c r="B55" t="s">
        <v>99</v>
      </c>
      <c r="C55">
        <f>LOOKUP(A55,'Uppgifter och poäng'!A$7:A$21,'Uppgifter och poäng'!T$7:T$21)</f>
        <v>46.5</v>
      </c>
      <c r="E55">
        <f t="shared" si="0"/>
        <v>2029.5</v>
      </c>
    </row>
    <row r="56" spans="1:5" x14ac:dyDescent="0.25">
      <c r="A56" t="s">
        <v>96</v>
      </c>
      <c r="B56" t="s">
        <v>100</v>
      </c>
      <c r="C56">
        <f>LOOKUP(A56,'Uppgifter och poäng'!A$7:A$21,'Uppgifter och poäng'!T$7:T$21)</f>
        <v>46.5</v>
      </c>
      <c r="E56">
        <f t="shared" si="0"/>
        <v>2076</v>
      </c>
    </row>
    <row r="57" spans="1:5" x14ac:dyDescent="0.25">
      <c r="A57" t="s">
        <v>101</v>
      </c>
      <c r="B57" t="s">
        <v>105</v>
      </c>
      <c r="C57">
        <f>LOOKUP(A57,'Uppgifter och poäng'!A$7:A$21,'Uppgifter och poäng'!T$7:T$21)</f>
        <v>5</v>
      </c>
      <c r="E57">
        <f t="shared" si="0"/>
        <v>2081</v>
      </c>
    </row>
    <row r="58" spans="1:5" x14ac:dyDescent="0.25">
      <c r="A58" t="s">
        <v>101</v>
      </c>
      <c r="B58" t="s">
        <v>102</v>
      </c>
      <c r="C58">
        <f>LOOKUP(A58,'Uppgifter och poäng'!A$7:A$21,'Uppgifter och poäng'!T$7:T$21)</f>
        <v>5</v>
      </c>
      <c r="E58">
        <f t="shared" si="0"/>
        <v>2086</v>
      </c>
    </row>
    <row r="59" spans="1:5" x14ac:dyDescent="0.25">
      <c r="A59" t="s">
        <v>101</v>
      </c>
      <c r="B59" t="s">
        <v>103</v>
      </c>
      <c r="C59">
        <f>LOOKUP(A59,'Uppgifter och poäng'!A$7:A$21,'Uppgifter och poäng'!T$7:T$21)</f>
        <v>5</v>
      </c>
      <c r="E59">
        <f t="shared" si="0"/>
        <v>2091</v>
      </c>
    </row>
    <row r="60" spans="1:5" x14ac:dyDescent="0.25">
      <c r="A60" t="s">
        <v>101</v>
      </c>
      <c r="B60" t="s">
        <v>104</v>
      </c>
      <c r="C60">
        <f>LOOKUP(A60,'Uppgifter och poäng'!A$7:A$21,'Uppgifter och poäng'!T$7:T$21)</f>
        <v>5</v>
      </c>
      <c r="E60">
        <f t="shared" si="0"/>
        <v>2096</v>
      </c>
    </row>
    <row r="61" spans="1:5" x14ac:dyDescent="0.25">
      <c r="A61" t="s">
        <v>106</v>
      </c>
      <c r="B61" t="s">
        <v>107</v>
      </c>
      <c r="C61">
        <f>LOOKUP(A61,'Uppgifter och poäng'!A$7:A$21,'Uppgifter och poäng'!T$7:T$21)</f>
        <v>46.5</v>
      </c>
      <c r="E61">
        <f t="shared" si="0"/>
        <v>2142.5</v>
      </c>
    </row>
    <row r="62" spans="1:5" x14ac:dyDescent="0.25">
      <c r="A62" t="s">
        <v>106</v>
      </c>
      <c r="B62" t="s">
        <v>108</v>
      </c>
      <c r="C62">
        <f>LOOKUP(A62,'Uppgifter och poäng'!A$7:A$21,'Uppgifter och poäng'!T$7:T$21)</f>
        <v>46.5</v>
      </c>
      <c r="E62">
        <f t="shared" si="0"/>
        <v>2189</v>
      </c>
    </row>
    <row r="63" spans="1:5" x14ac:dyDescent="0.25">
      <c r="A63" t="s">
        <v>106</v>
      </c>
      <c r="B63" t="s">
        <v>109</v>
      </c>
      <c r="C63">
        <f>LOOKUP(A63,'Uppgifter och poäng'!A$7:A$21,'Uppgifter och poäng'!T$7:T$21)</f>
        <v>46.5</v>
      </c>
      <c r="E63">
        <f t="shared" si="0"/>
        <v>2235.5</v>
      </c>
    </row>
    <row r="64" spans="1:5" x14ac:dyDescent="0.25">
      <c r="A64" t="s">
        <v>106</v>
      </c>
      <c r="B64" t="s">
        <v>110</v>
      </c>
      <c r="C64">
        <f>LOOKUP(A64,'Uppgifter och poäng'!A$7:A$21,'Uppgifter och poäng'!T$7:T$21)</f>
        <v>46.5</v>
      </c>
      <c r="E64">
        <f t="shared" si="0"/>
        <v>2282</v>
      </c>
    </row>
    <row r="65" spans="1:5" x14ac:dyDescent="0.25">
      <c r="A65" t="s">
        <v>106</v>
      </c>
      <c r="B65" t="s">
        <v>111</v>
      </c>
      <c r="C65">
        <f>LOOKUP(A65,'Uppgifter och poäng'!A$7:A$21,'Uppgifter och poäng'!T$7:T$21)</f>
        <v>46.5</v>
      </c>
      <c r="E65">
        <f t="shared" si="0"/>
        <v>2328.5</v>
      </c>
    </row>
    <row r="66" spans="1:5" x14ac:dyDescent="0.25">
      <c r="A66" t="s">
        <v>106</v>
      </c>
      <c r="B66" t="s">
        <v>112</v>
      </c>
      <c r="C66">
        <f>LOOKUP(A66,'Uppgifter och poäng'!A$7:A$21,'Uppgifter och poäng'!T$7:T$21)</f>
        <v>46.5</v>
      </c>
      <c r="E66">
        <f t="shared" si="0"/>
        <v>2375</v>
      </c>
    </row>
    <row r="67" spans="1:5" x14ac:dyDescent="0.25">
      <c r="A67" t="s">
        <v>106</v>
      </c>
      <c r="B67" t="s">
        <v>113</v>
      </c>
      <c r="C67">
        <f>LOOKUP(A67,'Uppgifter och poäng'!A$7:A$21,'Uppgifter och poäng'!T$7:T$21)</f>
        <v>46.5</v>
      </c>
      <c r="E67">
        <f t="shared" si="0"/>
        <v>2421.5</v>
      </c>
    </row>
    <row r="68" spans="1:5" x14ac:dyDescent="0.25">
      <c r="A68" t="s">
        <v>114</v>
      </c>
      <c r="B68" t="s">
        <v>115</v>
      </c>
      <c r="C68">
        <f>LOOKUP(A68,'Uppgifter och poäng'!A$7:A$21,'Uppgifter och poäng'!T$7:T$21)</f>
        <v>31</v>
      </c>
      <c r="E68">
        <f t="shared" ref="E68:E101" si="1">E67+C68</f>
        <v>2452.5</v>
      </c>
    </row>
    <row r="69" spans="1:5" x14ac:dyDescent="0.25">
      <c r="A69" t="s">
        <v>114</v>
      </c>
      <c r="B69" t="s">
        <v>116</v>
      </c>
      <c r="C69">
        <f>LOOKUP(A69,'Uppgifter och poäng'!A$7:A$21,'Uppgifter och poäng'!T$7:T$21)</f>
        <v>31</v>
      </c>
      <c r="E69">
        <f t="shared" si="1"/>
        <v>2483.5</v>
      </c>
    </row>
    <row r="70" spans="1:5" x14ac:dyDescent="0.25">
      <c r="A70" t="s">
        <v>114</v>
      </c>
      <c r="B70" t="s">
        <v>117</v>
      </c>
      <c r="C70">
        <f>LOOKUP(A70,'Uppgifter och poäng'!A$7:A$21,'Uppgifter och poäng'!T$7:T$21)</f>
        <v>31</v>
      </c>
      <c r="E70">
        <f t="shared" si="1"/>
        <v>2514.5</v>
      </c>
    </row>
    <row r="71" spans="1:5" x14ac:dyDescent="0.25">
      <c r="A71" t="s">
        <v>114</v>
      </c>
      <c r="B71" t="s">
        <v>118</v>
      </c>
      <c r="C71">
        <f>LOOKUP(A71,'Uppgifter och poäng'!A$7:A$21,'Uppgifter och poäng'!T$7:T$21)</f>
        <v>31</v>
      </c>
      <c r="E71">
        <f t="shared" si="1"/>
        <v>2545.5</v>
      </c>
    </row>
    <row r="72" spans="1:5" x14ac:dyDescent="0.25">
      <c r="A72" t="s">
        <v>114</v>
      </c>
      <c r="B72" t="s">
        <v>119</v>
      </c>
      <c r="C72">
        <f>LOOKUP(A72,'Uppgifter och poäng'!A$7:A$21,'Uppgifter och poäng'!T$7:T$21)</f>
        <v>31</v>
      </c>
      <c r="E72">
        <f t="shared" si="1"/>
        <v>2576.5</v>
      </c>
    </row>
    <row r="73" spans="1:5" x14ac:dyDescent="0.25">
      <c r="A73" t="s">
        <v>120</v>
      </c>
      <c r="B73" t="s">
        <v>121</v>
      </c>
      <c r="C73">
        <f>LOOKUP(A73,'Uppgifter och poäng'!A$7:A$21,'Uppgifter och poäng'!T$7:T$21)</f>
        <v>33.5</v>
      </c>
      <c r="E73">
        <f t="shared" si="1"/>
        <v>2610</v>
      </c>
    </row>
    <row r="74" spans="1:5" x14ac:dyDescent="0.25">
      <c r="A74" t="s">
        <v>120</v>
      </c>
      <c r="B74" t="s">
        <v>122</v>
      </c>
      <c r="C74">
        <f>LOOKUP(A74,'Uppgifter och poäng'!A$7:A$21,'Uppgifter och poäng'!T$7:T$21)</f>
        <v>33.5</v>
      </c>
      <c r="E74">
        <f t="shared" si="1"/>
        <v>2643.5</v>
      </c>
    </row>
    <row r="75" spans="1:5" x14ac:dyDescent="0.25">
      <c r="A75" t="s">
        <v>120</v>
      </c>
      <c r="B75" t="s">
        <v>123</v>
      </c>
      <c r="C75">
        <f>LOOKUP(A75,'Uppgifter och poäng'!A$7:A$21,'Uppgifter och poäng'!T$7:T$21)</f>
        <v>33.5</v>
      </c>
      <c r="E75">
        <f t="shared" si="1"/>
        <v>2677</v>
      </c>
    </row>
    <row r="76" spans="1:5" x14ac:dyDescent="0.25">
      <c r="A76" t="s">
        <v>120</v>
      </c>
      <c r="B76" t="s">
        <v>124</v>
      </c>
      <c r="C76">
        <f>LOOKUP(A76,'Uppgifter och poäng'!A$7:A$21,'Uppgifter och poäng'!T$7:T$21)</f>
        <v>33.5</v>
      </c>
      <c r="E76">
        <f t="shared" si="1"/>
        <v>2710.5</v>
      </c>
    </row>
    <row r="77" spans="1:5" x14ac:dyDescent="0.25">
      <c r="A77" t="s">
        <v>125</v>
      </c>
      <c r="B77" t="s">
        <v>126</v>
      </c>
      <c r="C77">
        <v>46.5</v>
      </c>
      <c r="E77">
        <f t="shared" si="1"/>
        <v>2757</v>
      </c>
    </row>
    <row r="78" spans="1:5" x14ac:dyDescent="0.25">
      <c r="A78" t="s">
        <v>125</v>
      </c>
      <c r="B78" t="s">
        <v>127</v>
      </c>
      <c r="C78">
        <v>46.5</v>
      </c>
      <c r="E78">
        <f t="shared" si="1"/>
        <v>2803.5</v>
      </c>
    </row>
    <row r="79" spans="1:5" x14ac:dyDescent="0.25">
      <c r="A79" t="s">
        <v>125</v>
      </c>
      <c r="B79" t="s">
        <v>128</v>
      </c>
      <c r="C79">
        <v>46.5</v>
      </c>
      <c r="E79">
        <f t="shared" si="1"/>
        <v>2850</v>
      </c>
    </row>
    <row r="80" spans="1:5" x14ac:dyDescent="0.25">
      <c r="A80" t="s">
        <v>125</v>
      </c>
      <c r="B80" t="s">
        <v>129</v>
      </c>
      <c r="C80">
        <v>46.5</v>
      </c>
      <c r="E80">
        <f t="shared" si="1"/>
        <v>2896.5</v>
      </c>
    </row>
    <row r="81" spans="1:5" x14ac:dyDescent="0.25">
      <c r="A81" t="s">
        <v>125</v>
      </c>
      <c r="B81" t="s">
        <v>130</v>
      </c>
      <c r="C81">
        <v>46.5</v>
      </c>
      <c r="E81">
        <f t="shared" si="1"/>
        <v>2943</v>
      </c>
    </row>
    <row r="82" spans="1:5" x14ac:dyDescent="0.25">
      <c r="A82" t="s">
        <v>125</v>
      </c>
      <c r="B82" t="s">
        <v>131</v>
      </c>
      <c r="C82">
        <v>46.5</v>
      </c>
      <c r="E82">
        <f t="shared" si="1"/>
        <v>2989.5</v>
      </c>
    </row>
    <row r="83" spans="1:5" x14ac:dyDescent="0.25">
      <c r="A83" t="s">
        <v>132</v>
      </c>
      <c r="B83" t="s">
        <v>133</v>
      </c>
      <c r="C83">
        <f>LOOKUP(A83,'Uppgifter och poäng'!A$7:A$21,'Uppgifter och poäng'!T$7:T$21)</f>
        <v>43.5</v>
      </c>
      <c r="E83">
        <f t="shared" si="1"/>
        <v>3033</v>
      </c>
    </row>
    <row r="84" spans="1:5" x14ac:dyDescent="0.25">
      <c r="A84" t="s">
        <v>132</v>
      </c>
      <c r="B84" t="s">
        <v>134</v>
      </c>
      <c r="C84">
        <f>LOOKUP(A84,'Uppgifter och poäng'!A$7:A$21,'Uppgifter och poäng'!T$7:T$21)</f>
        <v>43.5</v>
      </c>
      <c r="E84">
        <f t="shared" si="1"/>
        <v>3076.5</v>
      </c>
    </row>
    <row r="85" spans="1:5" x14ac:dyDescent="0.25">
      <c r="A85" t="s">
        <v>132</v>
      </c>
      <c r="B85" t="s">
        <v>135</v>
      </c>
      <c r="C85">
        <f>LOOKUP(A85,'Uppgifter och poäng'!A$7:A$21,'Uppgifter och poäng'!T$7:T$21)</f>
        <v>43.5</v>
      </c>
      <c r="E85">
        <f t="shared" si="1"/>
        <v>3120</v>
      </c>
    </row>
    <row r="86" spans="1:5" x14ac:dyDescent="0.25">
      <c r="A86" t="s">
        <v>132</v>
      </c>
      <c r="B86" t="s">
        <v>136</v>
      </c>
      <c r="C86">
        <f>LOOKUP(A86,'Uppgifter och poäng'!A$7:A$21,'Uppgifter och poäng'!T$7:T$21)</f>
        <v>43.5</v>
      </c>
      <c r="E86">
        <f t="shared" si="1"/>
        <v>3163.5</v>
      </c>
    </row>
    <row r="87" spans="1:5" x14ac:dyDescent="0.25">
      <c r="A87" t="s">
        <v>132</v>
      </c>
      <c r="B87" t="s">
        <v>137</v>
      </c>
      <c r="C87">
        <f>LOOKUP(A87,'Uppgifter och poäng'!A$7:A$21,'Uppgifter och poäng'!T$7:T$21)</f>
        <v>43.5</v>
      </c>
      <c r="E87">
        <f t="shared" si="1"/>
        <v>3207</v>
      </c>
    </row>
    <row r="88" spans="1:5" x14ac:dyDescent="0.25">
      <c r="A88" t="s">
        <v>132</v>
      </c>
      <c r="B88" t="s">
        <v>138</v>
      </c>
      <c r="C88">
        <f>LOOKUP(A88,'Uppgifter och poäng'!A$7:A$21,'Uppgifter och poäng'!T$7:T$21)</f>
        <v>43.5</v>
      </c>
      <c r="E88">
        <f t="shared" si="1"/>
        <v>3250.5</v>
      </c>
    </row>
    <row r="89" spans="1:5" x14ac:dyDescent="0.25">
      <c r="A89" t="s">
        <v>139</v>
      </c>
      <c r="B89" t="s">
        <v>140</v>
      </c>
      <c r="C89">
        <v>41</v>
      </c>
      <c r="E89">
        <f t="shared" si="1"/>
        <v>3291.5</v>
      </c>
    </row>
    <row r="90" spans="1:5" x14ac:dyDescent="0.25">
      <c r="A90" t="s">
        <v>139</v>
      </c>
      <c r="B90" t="s">
        <v>141</v>
      </c>
      <c r="C90">
        <v>41</v>
      </c>
      <c r="E90">
        <f t="shared" si="1"/>
        <v>3332.5</v>
      </c>
    </row>
    <row r="91" spans="1:5" x14ac:dyDescent="0.25">
      <c r="A91" t="s">
        <v>139</v>
      </c>
      <c r="B91" t="s">
        <v>142</v>
      </c>
      <c r="C91">
        <v>41</v>
      </c>
      <c r="E91">
        <f t="shared" si="1"/>
        <v>3373.5</v>
      </c>
    </row>
    <row r="92" spans="1:5" x14ac:dyDescent="0.25">
      <c r="A92" t="s">
        <v>139</v>
      </c>
      <c r="B92" t="s">
        <v>143</v>
      </c>
      <c r="C92">
        <v>41</v>
      </c>
      <c r="E92">
        <f t="shared" si="1"/>
        <v>3414.5</v>
      </c>
    </row>
    <row r="93" spans="1:5" x14ac:dyDescent="0.25">
      <c r="A93" t="s">
        <v>139</v>
      </c>
      <c r="B93" t="s">
        <v>144</v>
      </c>
      <c r="C93">
        <v>41</v>
      </c>
      <c r="E93">
        <f t="shared" si="1"/>
        <v>3455.5</v>
      </c>
    </row>
    <row r="94" spans="1:5" x14ac:dyDescent="0.25">
      <c r="A94" t="s">
        <v>139</v>
      </c>
      <c r="B94" t="s">
        <v>145</v>
      </c>
      <c r="C94">
        <v>41</v>
      </c>
      <c r="E94">
        <f t="shared" si="1"/>
        <v>3496.5</v>
      </c>
    </row>
    <row r="95" spans="1:5" x14ac:dyDescent="0.25">
      <c r="A95" t="s">
        <v>139</v>
      </c>
      <c r="B95" t="s">
        <v>146</v>
      </c>
      <c r="C95">
        <v>41</v>
      </c>
      <c r="E95">
        <f t="shared" si="1"/>
        <v>3537.5</v>
      </c>
    </row>
    <row r="96" spans="1:5" x14ac:dyDescent="0.25">
      <c r="A96" t="s">
        <v>139</v>
      </c>
      <c r="B96" t="s">
        <v>147</v>
      </c>
      <c r="C96">
        <v>41</v>
      </c>
      <c r="E96">
        <f t="shared" si="1"/>
        <v>3578.5</v>
      </c>
    </row>
    <row r="97" spans="1:5" x14ac:dyDescent="0.25">
      <c r="A97" t="s">
        <v>148</v>
      </c>
      <c r="B97" t="s">
        <v>150</v>
      </c>
      <c r="C97">
        <f>LOOKUP(A97,'Uppgifter och poäng'!A$7:A$21,'Uppgifter och poäng'!T$7:T$21)</f>
        <v>21</v>
      </c>
      <c r="E97">
        <f t="shared" si="1"/>
        <v>3599.5</v>
      </c>
    </row>
    <row r="98" spans="1:5" x14ac:dyDescent="0.25">
      <c r="A98" t="s">
        <v>148</v>
      </c>
      <c r="B98" t="s">
        <v>151</v>
      </c>
      <c r="C98">
        <f>LOOKUP(A98,'Uppgifter och poäng'!A$7:A$21,'Uppgifter och poäng'!T$7:T$21)</f>
        <v>21</v>
      </c>
      <c r="E98">
        <f t="shared" si="1"/>
        <v>3620.5</v>
      </c>
    </row>
    <row r="99" spans="1:5" x14ac:dyDescent="0.25">
      <c r="A99" t="s">
        <v>148</v>
      </c>
      <c r="B99" t="s">
        <v>149</v>
      </c>
      <c r="C99">
        <f>LOOKUP(A99,'Uppgifter och poäng'!A$7:A$21,'Uppgifter och poäng'!T$7:T$21)</f>
        <v>21</v>
      </c>
      <c r="E99">
        <f t="shared" si="1"/>
        <v>3641.5</v>
      </c>
    </row>
    <row r="100" spans="1:5" x14ac:dyDescent="0.25">
      <c r="A100" t="s">
        <v>152</v>
      </c>
      <c r="B100" t="s">
        <v>153</v>
      </c>
      <c r="C100">
        <v>3</v>
      </c>
      <c r="E100">
        <f t="shared" si="1"/>
        <v>3644.5</v>
      </c>
    </row>
    <row r="101" spans="1:5" x14ac:dyDescent="0.25">
      <c r="A101" t="s">
        <v>152</v>
      </c>
      <c r="B101" t="s">
        <v>154</v>
      </c>
      <c r="C101">
        <v>3</v>
      </c>
      <c r="E101">
        <f t="shared" si="1"/>
        <v>3647.5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workbookViewId="0">
      <selection activeCell="Q29" sqref="Q29"/>
    </sheetView>
  </sheetViews>
  <sheetFormatPr defaultRowHeight="15" x14ac:dyDescent="0.25"/>
  <cols>
    <col min="1" max="1" width="19.85546875" customWidth="1"/>
    <col min="2" max="2" width="11.85546875" bestFit="1" customWidth="1"/>
    <col min="3" max="3" width="8.42578125" bestFit="1" customWidth="1"/>
    <col min="4" max="4" width="8.7109375" customWidth="1"/>
    <col min="5" max="6" width="8.5703125" bestFit="1" customWidth="1"/>
    <col min="7" max="7" width="8.5703125" customWidth="1"/>
    <col min="8" max="9" width="8.5703125" bestFit="1" customWidth="1"/>
    <col min="10" max="10" width="8.5703125" customWidth="1"/>
    <col min="11" max="11" width="8.5703125" bestFit="1" customWidth="1"/>
    <col min="14" max="15" width="8.5703125" bestFit="1" customWidth="1"/>
    <col min="16" max="16" width="8.5703125" customWidth="1"/>
    <col min="17" max="17" width="9.5703125" bestFit="1" customWidth="1"/>
    <col min="18" max="18" width="10.140625" customWidth="1"/>
    <col min="19" max="19" width="3.140625" style="3" customWidth="1"/>
    <col min="20" max="20" width="13.42578125" bestFit="1" customWidth="1"/>
  </cols>
  <sheetData>
    <row r="1" spans="1:20" ht="30" x14ac:dyDescent="0.45">
      <c r="A1" s="5" t="s">
        <v>0</v>
      </c>
      <c r="B1" s="2" t="s">
        <v>13</v>
      </c>
      <c r="C1" s="2" t="s">
        <v>3</v>
      </c>
      <c r="D1" s="2" t="s">
        <v>4</v>
      </c>
      <c r="E1" s="2" t="s">
        <v>24</v>
      </c>
      <c r="F1" s="2" t="s">
        <v>5</v>
      </c>
      <c r="G1" s="2" t="s">
        <v>16</v>
      </c>
      <c r="H1" s="2" t="s">
        <v>6</v>
      </c>
      <c r="I1" s="2" t="s">
        <v>7</v>
      </c>
      <c r="J1" s="2" t="s">
        <v>17</v>
      </c>
      <c r="K1" s="2" t="s">
        <v>8</v>
      </c>
      <c r="L1" s="2" t="s">
        <v>9</v>
      </c>
      <c r="M1" s="2" t="s">
        <v>196</v>
      </c>
      <c r="N1" s="2" t="s">
        <v>10</v>
      </c>
      <c r="O1" s="2" t="s">
        <v>11</v>
      </c>
      <c r="P1" s="2" t="s">
        <v>18</v>
      </c>
      <c r="Q1" s="2" t="s">
        <v>12</v>
      </c>
      <c r="R1" s="2" t="s">
        <v>19</v>
      </c>
      <c r="T1" s="1" t="s">
        <v>15</v>
      </c>
    </row>
    <row r="2" spans="1:20" ht="13.5" customHeight="1" x14ac:dyDescent="0.25">
      <c r="A2" t="s">
        <v>55</v>
      </c>
      <c r="B2">
        <f t="shared" ref="B2" si="0">IF(ISBLANK(A2),0,1)</f>
        <v>1</v>
      </c>
      <c r="C2">
        <v>2</v>
      </c>
      <c r="D2" s="12">
        <v>4</v>
      </c>
      <c r="E2">
        <v>1</v>
      </c>
      <c r="H2">
        <v>5</v>
      </c>
      <c r="I2">
        <v>3</v>
      </c>
      <c r="K2">
        <v>4</v>
      </c>
      <c r="N2">
        <v>4</v>
      </c>
      <c r="T2">
        <f t="shared" ref="T2" si="1">SUM(B2:R2)</f>
        <v>24</v>
      </c>
    </row>
    <row r="3" spans="1:20" ht="13.5" customHeight="1" x14ac:dyDescent="0.25">
      <c r="A3" t="s">
        <v>152</v>
      </c>
      <c r="B3">
        <f t="shared" ref="B3:B19" si="2">IF(ISBLANK(A3),0,1)</f>
        <v>1</v>
      </c>
      <c r="D3" s="12">
        <v>2</v>
      </c>
      <c r="T3">
        <f t="shared" ref="T3:T19" si="3">SUM(B3:R3)</f>
        <v>3</v>
      </c>
    </row>
    <row r="4" spans="1:20" ht="13.5" customHeight="1" x14ac:dyDescent="0.25">
      <c r="A4" t="s">
        <v>139</v>
      </c>
      <c r="B4">
        <f t="shared" si="2"/>
        <v>1</v>
      </c>
      <c r="C4">
        <v>0</v>
      </c>
      <c r="D4" s="12">
        <v>4</v>
      </c>
      <c r="E4">
        <v>1</v>
      </c>
      <c r="F4">
        <v>3</v>
      </c>
      <c r="H4">
        <v>4</v>
      </c>
      <c r="I4">
        <v>3</v>
      </c>
      <c r="K4">
        <v>4</v>
      </c>
      <c r="L4">
        <v>3</v>
      </c>
      <c r="N4">
        <v>4</v>
      </c>
      <c r="O4">
        <v>11</v>
      </c>
      <c r="Q4">
        <v>3</v>
      </c>
      <c r="T4">
        <f t="shared" si="3"/>
        <v>41</v>
      </c>
    </row>
    <row r="5" spans="1:20" ht="13.5" customHeight="1" x14ac:dyDescent="0.25">
      <c r="A5" t="s">
        <v>125</v>
      </c>
      <c r="B5">
        <f t="shared" si="2"/>
        <v>1</v>
      </c>
      <c r="C5">
        <v>1</v>
      </c>
      <c r="D5" s="12">
        <v>2</v>
      </c>
      <c r="F5">
        <v>3</v>
      </c>
      <c r="H5">
        <v>4</v>
      </c>
      <c r="I5">
        <v>3</v>
      </c>
      <c r="K5">
        <v>7</v>
      </c>
      <c r="L5">
        <v>3</v>
      </c>
      <c r="N5">
        <v>6</v>
      </c>
      <c r="O5">
        <v>13.5</v>
      </c>
      <c r="Q5">
        <v>3</v>
      </c>
      <c r="T5">
        <f t="shared" si="3"/>
        <v>46.5</v>
      </c>
    </row>
    <row r="6" spans="1:20" ht="13.5" customHeight="1" x14ac:dyDescent="0.25">
      <c r="A6" t="s">
        <v>91</v>
      </c>
      <c r="B6">
        <f t="shared" si="2"/>
        <v>1</v>
      </c>
      <c r="C6">
        <v>3</v>
      </c>
      <c r="D6" s="12">
        <v>1</v>
      </c>
      <c r="E6">
        <v>1</v>
      </c>
      <c r="H6">
        <v>5</v>
      </c>
      <c r="K6">
        <v>4</v>
      </c>
      <c r="N6">
        <v>4</v>
      </c>
      <c r="T6">
        <f t="shared" si="3"/>
        <v>19</v>
      </c>
    </row>
    <row r="7" spans="1:20" ht="13.5" customHeight="1" x14ac:dyDescent="0.25">
      <c r="A7" s="4" t="s">
        <v>14</v>
      </c>
      <c r="B7" s="4">
        <f t="shared" si="2"/>
        <v>1</v>
      </c>
      <c r="C7" s="4">
        <v>6</v>
      </c>
      <c r="D7" s="4">
        <v>6</v>
      </c>
      <c r="E7" s="4">
        <v>6</v>
      </c>
      <c r="F7" s="4">
        <v>3</v>
      </c>
      <c r="G7" s="4">
        <v>2</v>
      </c>
      <c r="H7" s="4">
        <v>6</v>
      </c>
      <c r="I7" s="4">
        <v>3</v>
      </c>
      <c r="J7" s="4">
        <v>2</v>
      </c>
      <c r="K7" s="4">
        <v>6</v>
      </c>
      <c r="L7" s="4">
        <v>3</v>
      </c>
      <c r="M7" s="4">
        <v>2</v>
      </c>
      <c r="N7" s="4">
        <v>6</v>
      </c>
      <c r="O7" s="4">
        <v>15</v>
      </c>
      <c r="P7" s="4">
        <v>2</v>
      </c>
      <c r="Q7" s="4">
        <v>3</v>
      </c>
      <c r="R7" s="4">
        <v>2</v>
      </c>
      <c r="T7">
        <f t="shared" si="3"/>
        <v>74</v>
      </c>
    </row>
    <row r="8" spans="1:20" ht="13.5" customHeight="1" x14ac:dyDescent="0.25">
      <c r="A8" s="11" t="s">
        <v>101</v>
      </c>
      <c r="B8">
        <f t="shared" si="2"/>
        <v>1</v>
      </c>
      <c r="D8" s="12">
        <v>1</v>
      </c>
      <c r="F8">
        <v>3</v>
      </c>
      <c r="T8">
        <f t="shared" si="3"/>
        <v>5</v>
      </c>
    </row>
    <row r="9" spans="1:20" ht="13.5" customHeight="1" x14ac:dyDescent="0.25">
      <c r="A9" s="11" t="s">
        <v>96</v>
      </c>
      <c r="B9">
        <f t="shared" si="2"/>
        <v>1</v>
      </c>
      <c r="C9">
        <v>2</v>
      </c>
      <c r="D9" s="12">
        <v>2</v>
      </c>
      <c r="F9">
        <v>3</v>
      </c>
      <c r="H9">
        <v>4</v>
      </c>
      <c r="I9">
        <v>3</v>
      </c>
      <c r="K9">
        <v>7</v>
      </c>
      <c r="L9">
        <v>3</v>
      </c>
      <c r="N9">
        <v>6</v>
      </c>
      <c r="O9">
        <v>12.5</v>
      </c>
      <c r="Q9">
        <v>3</v>
      </c>
      <c r="T9">
        <f t="shared" si="3"/>
        <v>46.5</v>
      </c>
    </row>
    <row r="10" spans="1:20" ht="13.5" customHeight="1" x14ac:dyDescent="0.25">
      <c r="A10" s="11" t="s">
        <v>68</v>
      </c>
      <c r="B10">
        <f t="shared" si="2"/>
        <v>1</v>
      </c>
      <c r="C10">
        <v>0</v>
      </c>
      <c r="D10" s="12">
        <v>2</v>
      </c>
      <c r="E10">
        <v>2</v>
      </c>
      <c r="F10">
        <v>3</v>
      </c>
      <c r="H10">
        <v>4</v>
      </c>
      <c r="I10">
        <v>3</v>
      </c>
      <c r="K10">
        <v>4</v>
      </c>
      <c r="L10">
        <v>3</v>
      </c>
      <c r="N10">
        <v>3</v>
      </c>
      <c r="O10">
        <v>13</v>
      </c>
      <c r="Q10">
        <v>3</v>
      </c>
      <c r="T10">
        <f t="shared" si="3"/>
        <v>41</v>
      </c>
    </row>
    <row r="11" spans="1:20" ht="13.5" customHeight="1" x14ac:dyDescent="0.25">
      <c r="A11" s="11" t="s">
        <v>61</v>
      </c>
      <c r="B11">
        <f t="shared" si="2"/>
        <v>1</v>
      </c>
      <c r="C11">
        <v>2</v>
      </c>
      <c r="D11" s="12">
        <v>4</v>
      </c>
      <c r="F11">
        <v>3</v>
      </c>
      <c r="H11">
        <v>5</v>
      </c>
      <c r="I11">
        <v>3</v>
      </c>
      <c r="K11">
        <v>4</v>
      </c>
      <c r="L11">
        <v>3</v>
      </c>
      <c r="N11">
        <v>6</v>
      </c>
      <c r="O11">
        <v>9</v>
      </c>
      <c r="Q11">
        <v>3</v>
      </c>
      <c r="T11">
        <f t="shared" si="3"/>
        <v>43</v>
      </c>
    </row>
    <row r="12" spans="1:20" ht="13.5" customHeight="1" x14ac:dyDescent="0.25">
      <c r="A12" t="s">
        <v>21</v>
      </c>
      <c r="B12">
        <f t="shared" si="2"/>
        <v>1</v>
      </c>
      <c r="C12">
        <v>1</v>
      </c>
      <c r="D12" s="12">
        <v>0</v>
      </c>
      <c r="E12">
        <v>2</v>
      </c>
      <c r="F12">
        <v>3</v>
      </c>
      <c r="H12">
        <v>4</v>
      </c>
      <c r="K12">
        <v>7</v>
      </c>
      <c r="N12">
        <v>6</v>
      </c>
      <c r="O12">
        <v>6.5</v>
      </c>
      <c r="T12">
        <f t="shared" si="3"/>
        <v>30.5</v>
      </c>
    </row>
    <row r="13" spans="1:20" ht="13.5" customHeight="1" x14ac:dyDescent="0.25">
      <c r="A13" s="11" t="s">
        <v>38</v>
      </c>
      <c r="B13">
        <f t="shared" si="2"/>
        <v>1</v>
      </c>
      <c r="C13">
        <v>1</v>
      </c>
      <c r="D13" s="12">
        <v>3</v>
      </c>
      <c r="E13">
        <v>2</v>
      </c>
      <c r="F13">
        <v>3</v>
      </c>
      <c r="H13">
        <v>6</v>
      </c>
      <c r="I13">
        <v>3</v>
      </c>
      <c r="K13">
        <v>4</v>
      </c>
      <c r="N13">
        <v>5</v>
      </c>
      <c r="O13">
        <v>5.5</v>
      </c>
      <c r="T13">
        <f t="shared" si="3"/>
        <v>33.5</v>
      </c>
    </row>
    <row r="14" spans="1:20" ht="13.5" customHeight="1" x14ac:dyDescent="0.25">
      <c r="A14" s="11" t="s">
        <v>114</v>
      </c>
      <c r="B14">
        <f t="shared" si="2"/>
        <v>1</v>
      </c>
      <c r="C14">
        <v>0</v>
      </c>
      <c r="D14" s="12">
        <v>3</v>
      </c>
      <c r="E14">
        <v>2</v>
      </c>
      <c r="F14">
        <v>3</v>
      </c>
      <c r="H14">
        <v>5</v>
      </c>
      <c r="I14">
        <v>3</v>
      </c>
      <c r="K14">
        <v>7</v>
      </c>
      <c r="L14">
        <v>3</v>
      </c>
      <c r="N14">
        <v>4</v>
      </c>
      <c r="T14">
        <f t="shared" si="3"/>
        <v>31</v>
      </c>
    </row>
    <row r="15" spans="1:20" ht="13.5" customHeight="1" x14ac:dyDescent="0.25">
      <c r="A15" s="11" t="s">
        <v>106</v>
      </c>
      <c r="B15">
        <f t="shared" si="2"/>
        <v>1</v>
      </c>
      <c r="C15">
        <v>2</v>
      </c>
      <c r="D15" s="12">
        <v>4</v>
      </c>
      <c r="F15">
        <v>3</v>
      </c>
      <c r="G15">
        <v>2</v>
      </c>
      <c r="H15">
        <v>6</v>
      </c>
      <c r="I15">
        <v>3</v>
      </c>
      <c r="K15">
        <v>4</v>
      </c>
      <c r="L15">
        <v>3</v>
      </c>
      <c r="N15">
        <v>6</v>
      </c>
      <c r="O15">
        <v>12.5</v>
      </c>
      <c r="T15">
        <f t="shared" si="3"/>
        <v>46.5</v>
      </c>
    </row>
    <row r="16" spans="1:20" ht="13.5" customHeight="1" x14ac:dyDescent="0.25">
      <c r="A16" t="s">
        <v>39</v>
      </c>
      <c r="B16">
        <f t="shared" si="2"/>
        <v>1</v>
      </c>
      <c r="C16">
        <v>1</v>
      </c>
      <c r="D16" s="12">
        <v>2</v>
      </c>
      <c r="I16">
        <v>3</v>
      </c>
      <c r="K16">
        <v>4</v>
      </c>
      <c r="N16">
        <v>6</v>
      </c>
      <c r="O16">
        <v>0</v>
      </c>
      <c r="Q16">
        <v>3</v>
      </c>
      <c r="T16">
        <f t="shared" si="3"/>
        <v>20</v>
      </c>
    </row>
    <row r="17" spans="1:20" ht="13.5" customHeight="1" x14ac:dyDescent="0.25">
      <c r="A17" s="11" t="s">
        <v>74</v>
      </c>
      <c r="B17">
        <f t="shared" si="2"/>
        <v>1</v>
      </c>
      <c r="C17">
        <v>2</v>
      </c>
      <c r="D17" s="12">
        <v>2</v>
      </c>
      <c r="F17">
        <v>3</v>
      </c>
      <c r="H17">
        <v>6</v>
      </c>
      <c r="I17">
        <v>3</v>
      </c>
      <c r="K17">
        <v>4</v>
      </c>
      <c r="L17">
        <v>3</v>
      </c>
      <c r="N17">
        <v>5</v>
      </c>
      <c r="O17">
        <v>13</v>
      </c>
      <c r="Q17">
        <v>3</v>
      </c>
      <c r="T17">
        <f t="shared" si="3"/>
        <v>45</v>
      </c>
    </row>
    <row r="18" spans="1:20" ht="13.5" customHeight="1" x14ac:dyDescent="0.25">
      <c r="A18" s="11" t="s">
        <v>148</v>
      </c>
      <c r="B18">
        <f t="shared" si="2"/>
        <v>1</v>
      </c>
      <c r="C18">
        <v>0</v>
      </c>
      <c r="D18" s="12">
        <v>4</v>
      </c>
      <c r="F18">
        <v>3</v>
      </c>
      <c r="H18">
        <v>2</v>
      </c>
      <c r="I18">
        <v>0</v>
      </c>
      <c r="K18">
        <v>4</v>
      </c>
      <c r="N18">
        <v>4</v>
      </c>
      <c r="O18">
        <v>3</v>
      </c>
      <c r="T18">
        <f t="shared" si="3"/>
        <v>21</v>
      </c>
    </row>
    <row r="19" spans="1:20" ht="13.5" customHeight="1" x14ac:dyDescent="0.25">
      <c r="A19" s="11" t="s">
        <v>120</v>
      </c>
      <c r="B19">
        <f t="shared" si="2"/>
        <v>1</v>
      </c>
      <c r="C19">
        <v>1</v>
      </c>
      <c r="D19" s="12">
        <v>4</v>
      </c>
      <c r="F19">
        <v>3</v>
      </c>
      <c r="H19">
        <v>6</v>
      </c>
      <c r="N19">
        <v>6</v>
      </c>
      <c r="O19">
        <v>12.5</v>
      </c>
      <c r="T19">
        <f t="shared" si="3"/>
        <v>33.5</v>
      </c>
    </row>
    <row r="20" spans="1:20" ht="13.5" customHeight="1" x14ac:dyDescent="0.25">
      <c r="A20" t="s">
        <v>44</v>
      </c>
      <c r="B20">
        <f t="shared" ref="B20:B21" si="4">IF(ISBLANK(A20),0,1)</f>
        <v>1</v>
      </c>
      <c r="C20">
        <v>3</v>
      </c>
      <c r="D20" s="12">
        <v>1</v>
      </c>
      <c r="E20">
        <v>1</v>
      </c>
      <c r="F20">
        <v>3</v>
      </c>
      <c r="H20">
        <v>6</v>
      </c>
      <c r="I20">
        <v>3</v>
      </c>
      <c r="J20">
        <v>2</v>
      </c>
      <c r="K20">
        <v>7</v>
      </c>
      <c r="L20">
        <v>3</v>
      </c>
      <c r="M20">
        <v>2</v>
      </c>
      <c r="N20">
        <v>6</v>
      </c>
      <c r="O20">
        <v>12</v>
      </c>
      <c r="P20">
        <v>2</v>
      </c>
      <c r="Q20">
        <v>3</v>
      </c>
      <c r="R20">
        <v>2</v>
      </c>
      <c r="T20" s="15">
        <f t="shared" ref="T20:T21" si="5">SUM(B20:R20)</f>
        <v>57</v>
      </c>
    </row>
    <row r="21" spans="1:20" ht="13.5" customHeight="1" x14ac:dyDescent="0.25">
      <c r="A21" s="11" t="s">
        <v>132</v>
      </c>
      <c r="B21">
        <f t="shared" si="4"/>
        <v>1</v>
      </c>
      <c r="C21">
        <v>1</v>
      </c>
      <c r="D21" s="12">
        <v>4</v>
      </c>
      <c r="F21">
        <v>3</v>
      </c>
      <c r="H21">
        <v>4</v>
      </c>
      <c r="K21">
        <v>7</v>
      </c>
      <c r="L21">
        <v>3</v>
      </c>
      <c r="N21">
        <v>4</v>
      </c>
      <c r="O21">
        <v>13.5</v>
      </c>
      <c r="Q21">
        <v>3</v>
      </c>
      <c r="T21">
        <f t="shared" si="5"/>
        <v>43.5</v>
      </c>
    </row>
    <row r="23" spans="1:20" x14ac:dyDescent="0.25">
      <c r="A23" t="s">
        <v>185</v>
      </c>
    </row>
    <row r="24" spans="1:20" x14ac:dyDescent="0.25">
      <c r="A24" t="s">
        <v>184</v>
      </c>
    </row>
    <row r="25" spans="1:20" x14ac:dyDescent="0.25">
      <c r="A25" s="13" t="s">
        <v>156</v>
      </c>
    </row>
    <row r="26" spans="1:20" x14ac:dyDescent="0.25">
      <c r="A26" s="13" t="s">
        <v>157</v>
      </c>
    </row>
    <row r="27" spans="1:20" x14ac:dyDescent="0.25">
      <c r="A27" s="13" t="s">
        <v>158</v>
      </c>
    </row>
    <row r="28" spans="1:20" x14ac:dyDescent="0.25">
      <c r="A28" s="13" t="s">
        <v>159</v>
      </c>
    </row>
    <row r="29" spans="1:20" x14ac:dyDescent="0.25">
      <c r="A29" s="13" t="s">
        <v>160</v>
      </c>
    </row>
    <row r="30" spans="1:20" x14ac:dyDescent="0.25">
      <c r="A30" s="13" t="s">
        <v>161</v>
      </c>
    </row>
    <row r="31" spans="1:20" x14ac:dyDescent="0.25">
      <c r="A31" s="14" t="s">
        <v>169</v>
      </c>
    </row>
    <row r="33" spans="1:1" x14ac:dyDescent="0.25">
      <c r="A33" s="13" t="s">
        <v>183</v>
      </c>
    </row>
    <row r="34" spans="1:1" x14ac:dyDescent="0.25">
      <c r="A34" s="13" t="s">
        <v>176</v>
      </c>
    </row>
    <row r="35" spans="1:1" x14ac:dyDescent="0.25">
      <c r="A35" s="13" t="s">
        <v>162</v>
      </c>
    </row>
    <row r="36" spans="1:1" x14ac:dyDescent="0.25">
      <c r="A36" s="13" t="s">
        <v>163</v>
      </c>
    </row>
    <row r="37" spans="1:1" x14ac:dyDescent="0.25">
      <c r="A37" s="13" t="s">
        <v>164</v>
      </c>
    </row>
    <row r="38" spans="1:1" x14ac:dyDescent="0.25">
      <c r="A38" s="13" t="s">
        <v>165</v>
      </c>
    </row>
    <row r="39" spans="1:1" x14ac:dyDescent="0.25">
      <c r="A39" s="13" t="s">
        <v>166</v>
      </c>
    </row>
    <row r="40" spans="1:1" x14ac:dyDescent="0.25">
      <c r="A40" s="13" t="s">
        <v>167</v>
      </c>
    </row>
    <row r="41" spans="1:1" x14ac:dyDescent="0.25">
      <c r="A41" s="13" t="s">
        <v>168</v>
      </c>
    </row>
    <row r="42" spans="1:1" x14ac:dyDescent="0.25">
      <c r="A42" s="14" t="s">
        <v>170</v>
      </c>
    </row>
    <row r="43" spans="1:1" x14ac:dyDescent="0.25">
      <c r="A43" s="13" t="s">
        <v>174</v>
      </c>
    </row>
    <row r="45" spans="1:1" x14ac:dyDescent="0.25">
      <c r="A45" s="13" t="s">
        <v>173</v>
      </c>
    </row>
    <row r="46" spans="1:1" x14ac:dyDescent="0.25">
      <c r="A46" s="14" t="s">
        <v>171</v>
      </c>
    </row>
    <row r="47" spans="1:1" x14ac:dyDescent="0.25">
      <c r="A47" s="14" t="s">
        <v>172</v>
      </c>
    </row>
    <row r="50" spans="1:1" x14ac:dyDescent="0.25">
      <c r="A50" t="s">
        <v>186</v>
      </c>
    </row>
    <row r="51" spans="1:1" x14ac:dyDescent="0.25">
      <c r="A51" s="14" t="s">
        <v>175</v>
      </c>
    </row>
    <row r="52" spans="1:1" x14ac:dyDescent="0.25">
      <c r="A52" s="13" t="s">
        <v>176</v>
      </c>
    </row>
    <row r="53" spans="1:1" x14ac:dyDescent="0.25">
      <c r="A53" s="13" t="s">
        <v>177</v>
      </c>
    </row>
    <row r="54" spans="1:1" x14ac:dyDescent="0.25">
      <c r="A54" s="13" t="s">
        <v>178</v>
      </c>
    </row>
    <row r="55" spans="1:1" x14ac:dyDescent="0.25">
      <c r="A55" s="13" t="s">
        <v>179</v>
      </c>
    </row>
    <row r="56" spans="1:1" x14ac:dyDescent="0.25">
      <c r="A56" s="13" t="s">
        <v>180</v>
      </c>
    </row>
    <row r="57" spans="1:1" x14ac:dyDescent="0.25">
      <c r="A57" s="13" t="s">
        <v>181</v>
      </c>
    </row>
    <row r="58" spans="1:1" x14ac:dyDescent="0.25">
      <c r="A58" s="13" t="s">
        <v>182</v>
      </c>
    </row>
    <row r="60" spans="1:1" x14ac:dyDescent="0.25">
      <c r="A60" s="13" t="s">
        <v>187</v>
      </c>
    </row>
    <row r="61" spans="1:1" x14ac:dyDescent="0.25">
      <c r="A61" s="14" t="s">
        <v>189</v>
      </c>
    </row>
    <row r="62" spans="1:1" x14ac:dyDescent="0.25">
      <c r="A62" s="14" t="s">
        <v>188</v>
      </c>
    </row>
    <row r="64" spans="1:1" x14ac:dyDescent="0.25">
      <c r="A64" t="s">
        <v>190</v>
      </c>
    </row>
    <row r="65" spans="1:1" x14ac:dyDescent="0.25">
      <c r="A65" s="14" t="s">
        <v>191</v>
      </c>
    </row>
    <row r="66" spans="1:1" x14ac:dyDescent="0.25">
      <c r="A66" s="14" t="s">
        <v>192</v>
      </c>
    </row>
    <row r="67" spans="1:1" x14ac:dyDescent="0.25">
      <c r="A67" s="14" t="s">
        <v>193</v>
      </c>
    </row>
    <row r="69" spans="1:1" x14ac:dyDescent="0.25">
      <c r="A69" s="14" t="s">
        <v>194</v>
      </c>
    </row>
    <row r="70" spans="1:1" x14ac:dyDescent="0.25">
      <c r="A70" s="14" t="s">
        <v>195</v>
      </c>
    </row>
    <row r="71" spans="1:1" x14ac:dyDescent="0.25">
      <c r="A71" s="14" t="s">
        <v>197</v>
      </c>
    </row>
    <row r="74" spans="1:1" x14ac:dyDescent="0.25">
      <c r="A74" s="14" t="s">
        <v>198</v>
      </c>
    </row>
    <row r="75" spans="1:1" x14ac:dyDescent="0.25">
      <c r="A75" s="13" t="s">
        <v>14</v>
      </c>
    </row>
    <row r="76" spans="1:1" x14ac:dyDescent="0.25">
      <c r="A76" s="13" t="s">
        <v>199</v>
      </c>
    </row>
    <row r="77" spans="1:1" x14ac:dyDescent="0.25">
      <c r="A77" s="13" t="s">
        <v>200</v>
      </c>
    </row>
    <row r="78" spans="1:1" x14ac:dyDescent="0.25">
      <c r="A78" s="13" t="s">
        <v>201</v>
      </c>
    </row>
    <row r="79" spans="1:1" x14ac:dyDescent="0.25">
      <c r="A79" s="13" t="s">
        <v>202</v>
      </c>
    </row>
    <row r="80" spans="1:1" x14ac:dyDescent="0.25">
      <c r="A80" s="13" t="s">
        <v>203</v>
      </c>
    </row>
    <row r="81" spans="1:1" x14ac:dyDescent="0.25">
      <c r="A81" s="13" t="s">
        <v>204</v>
      </c>
    </row>
    <row r="82" spans="1:1" x14ac:dyDescent="0.25">
      <c r="A82" s="14" t="s">
        <v>205</v>
      </c>
    </row>
    <row r="84" spans="1:1" x14ac:dyDescent="0.25">
      <c r="A84" s="13" t="s">
        <v>206</v>
      </c>
    </row>
    <row r="85" spans="1:1" x14ac:dyDescent="0.25">
      <c r="A85" s="14" t="s">
        <v>207</v>
      </c>
    </row>
    <row r="86" spans="1:1" x14ac:dyDescent="0.25">
      <c r="A86" s="14" t="s">
        <v>208</v>
      </c>
    </row>
    <row r="87" spans="1:1" x14ac:dyDescent="0.25">
      <c r="A87" s="14"/>
    </row>
    <row r="88" spans="1:1" x14ac:dyDescent="0.25">
      <c r="A88" s="14" t="s">
        <v>209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Lag och deltagare</vt:lpstr>
      <vt:lpstr>Uppgifter och poäng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Ahnlén</dc:creator>
  <cp:lastModifiedBy>Anneli Christie</cp:lastModifiedBy>
  <dcterms:created xsi:type="dcterms:W3CDTF">2023-06-06T12:40:12Z</dcterms:created>
  <dcterms:modified xsi:type="dcterms:W3CDTF">2023-06-15T09:28:44Z</dcterms:modified>
</cp:coreProperties>
</file>